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9240" windowHeight="6210" tabRatio="621" activeTab="3"/>
  </bookViews>
  <sheets>
    <sheet name="CUADRO PRELIMINAR" sheetId="1" r:id="rId1"/>
    <sheet name="CUADRO DEFINITIVO" sheetId="2" r:id="rId2"/>
    <sheet name="GRAFICAS" sheetId="3" r:id="rId3"/>
    <sheet name="OCTUBRE 2021" sheetId="6" r:id="rId4"/>
    <sheet name="Hoja2" sheetId="8" r:id="rId5"/>
    <sheet name="Hoja4" sheetId="9" r:id="rId6"/>
  </sheets>
  <calcPr calcId="144525"/>
</workbook>
</file>

<file path=xl/calcChain.xml><?xml version="1.0" encoding="utf-8"?>
<calcChain xmlns="http://schemas.openxmlformats.org/spreadsheetml/2006/main">
  <c r="G16" i="6" l="1"/>
  <c r="B16" i="6"/>
  <c r="C16" i="6"/>
  <c r="D16" i="6"/>
  <c r="E16" i="6"/>
  <c r="F16" i="6"/>
  <c r="H16" i="6"/>
  <c r="F15" i="6"/>
  <c r="B4" i="9" l="1"/>
  <c r="C4" i="9"/>
  <c r="B5" i="9" s="1"/>
  <c r="D4" i="9"/>
  <c r="B6" i="9" s="1"/>
  <c r="F14" i="6"/>
  <c r="E4" i="9" l="1"/>
  <c r="B7" i="9"/>
  <c r="B9" i="9" s="1"/>
  <c r="F13" i="6"/>
  <c r="G7" i="8" l="1"/>
  <c r="C5" i="8"/>
  <c r="G3" i="2" l="1"/>
  <c r="H15" i="2"/>
  <c r="G7" i="2"/>
  <c r="I7" i="2" s="1"/>
  <c r="G4" i="2" l="1"/>
  <c r="G5" i="2"/>
  <c r="G8" i="2"/>
  <c r="G9" i="2"/>
  <c r="G10" i="2"/>
  <c r="G11" i="2"/>
  <c r="G12" i="2"/>
  <c r="G13" i="2"/>
  <c r="G14" i="2"/>
  <c r="G15" i="2"/>
  <c r="G16" i="2"/>
  <c r="I16" i="2" l="1"/>
  <c r="I4" i="2"/>
  <c r="I3" i="2"/>
  <c r="I5" i="2"/>
  <c r="I9" i="2"/>
  <c r="I10" i="2"/>
  <c r="I11" i="2"/>
  <c r="I14" i="2"/>
  <c r="G21" i="2"/>
  <c r="I11" i="1"/>
  <c r="I60" i="1" l="1"/>
  <c r="I54" i="1"/>
  <c r="I48" i="1"/>
  <c r="I42" i="1"/>
  <c r="I36" i="1"/>
  <c r="I30" i="1"/>
  <c r="I24" i="1"/>
  <c r="I18" i="1"/>
  <c r="I12" i="1"/>
  <c r="I6" i="1"/>
  <c r="I8" i="2" l="1"/>
  <c r="T48" i="3"/>
  <c r="T50" i="3" s="1"/>
  <c r="G15" i="1"/>
  <c r="I12" i="2" l="1"/>
  <c r="M18" i="2"/>
  <c r="I13" i="2"/>
  <c r="G68" i="1"/>
  <c r="G69" i="1"/>
  <c r="C62" i="1"/>
  <c r="D62" i="1"/>
  <c r="E62" i="1"/>
  <c r="F62" i="1"/>
  <c r="E33" i="1"/>
  <c r="G44" i="1"/>
  <c r="C33" i="1"/>
  <c r="D33" i="1"/>
  <c r="F33" i="1"/>
  <c r="G33" i="1"/>
  <c r="O18" i="2" l="1"/>
  <c r="M22" i="2" s="1"/>
  <c r="N18" i="2"/>
  <c r="P18" i="2"/>
  <c r="G62" i="1"/>
  <c r="N22" i="2" l="1"/>
</calcChain>
</file>

<file path=xl/sharedStrings.xml><?xml version="1.0" encoding="utf-8"?>
<sst xmlns="http://schemas.openxmlformats.org/spreadsheetml/2006/main" count="191" uniqueCount="88">
  <si>
    <t>CONCEPTOS</t>
  </si>
  <si>
    <t>Enero</t>
  </si>
  <si>
    <t>Febrero</t>
  </si>
  <si>
    <t>Marzo</t>
  </si>
  <si>
    <t>Abril</t>
  </si>
  <si>
    <t>Mayo</t>
  </si>
  <si>
    <t>Junio</t>
  </si>
  <si>
    <t>Julio</t>
  </si>
  <si>
    <t>Agosto</t>
  </si>
  <si>
    <t>Total</t>
  </si>
  <si>
    <t>?</t>
  </si>
  <si>
    <t>ISLR</t>
  </si>
  <si>
    <t>IVA</t>
  </si>
  <si>
    <t>Renta Aduanera</t>
  </si>
  <si>
    <t>Otras Rentas</t>
  </si>
  <si>
    <t>MES</t>
  </si>
  <si>
    <t>Septiembre</t>
  </si>
  <si>
    <t>Octubre</t>
  </si>
  <si>
    <t>Noviembre</t>
  </si>
  <si>
    <t>Total Enero -  Sept.</t>
  </si>
  <si>
    <t>Total Enero-Octubre</t>
  </si>
  <si>
    <t>MES de OCTUBRE</t>
  </si>
  <si>
    <t>Las cifras en rojos (Otras Rentas) se deducen de la la recaudación total del mes menos el total de cada mes (Junio y Julio) porque no fueron especificadas por el ente recaudador.</t>
  </si>
  <si>
    <t>Total Enero -  Oct.</t>
  </si>
  <si>
    <t>Total Enero-Noviembre</t>
  </si>
  <si>
    <t>MES de Noviembre</t>
  </si>
  <si>
    <t>Según nota de prensa, la cifra de la recaudación acumulada hasta el 30 de septiembre manifiesta que han ingresado al Tesoro Nacional fue de 11 billones 742 millardos 841 millones de bolívares</t>
  </si>
  <si>
    <t>Diciembre</t>
  </si>
  <si>
    <t>Total Año 2019</t>
  </si>
  <si>
    <t>Totales Enero-Dic.</t>
  </si>
  <si>
    <t>enero</t>
  </si>
  <si>
    <t>febrero</t>
  </si>
  <si>
    <t>marzo</t>
  </si>
  <si>
    <t>abril</t>
  </si>
  <si>
    <t>mayo</t>
  </si>
  <si>
    <t>junio</t>
  </si>
  <si>
    <t>julio</t>
  </si>
  <si>
    <t>agosto</t>
  </si>
  <si>
    <t>septiembre</t>
  </si>
  <si>
    <t>enero a septiembre</t>
  </si>
  <si>
    <t>ENERO</t>
  </si>
  <si>
    <t>FEBRERO</t>
  </si>
  <si>
    <t>MARZO</t>
  </si>
  <si>
    <t>ABRIL</t>
  </si>
  <si>
    <t>MAYO</t>
  </si>
  <si>
    <t>JUNIO</t>
  </si>
  <si>
    <t>JULIO</t>
  </si>
  <si>
    <t>AGOSTO</t>
  </si>
  <si>
    <t>SEPTIEMBRE</t>
  </si>
  <si>
    <t>OCTUBRE</t>
  </si>
  <si>
    <t>NOVIEMBRE</t>
  </si>
  <si>
    <t>DICIEMBRE</t>
  </si>
  <si>
    <t>ISLR (VES)</t>
  </si>
  <si>
    <t>IVA (VES)</t>
  </si>
  <si>
    <t>MESES</t>
  </si>
  <si>
    <t>RENTA ADUANERA (VES)</t>
  </si>
  <si>
    <t>OTRAS RENTAS (VES)</t>
  </si>
  <si>
    <t>DIFERENCIA ENTRE CALCULADO Y OFICIAL</t>
  </si>
  <si>
    <t>TOTAL CALCULADO (VES)</t>
  </si>
  <si>
    <t>ENE-MAYO</t>
  </si>
  <si>
    <t>PRENSA</t>
  </si>
  <si>
    <t>ENE-JUNIO</t>
  </si>
  <si>
    <t>NO PUBLICADO</t>
  </si>
  <si>
    <t>ENE-JULIO</t>
  </si>
  <si>
    <t>ENE-SEP</t>
  </si>
  <si>
    <t>ENE-OCT</t>
  </si>
  <si>
    <t>ENE-NOV</t>
  </si>
  <si>
    <t>Las cifras resaltadas en rojo fueron anunciadas como acumulados anuales, de ahí se dedujo lo correspondiente al mes.</t>
  </si>
  <si>
    <t>Son cifras aproximadas por declaraciones de prensa.</t>
  </si>
  <si>
    <t>Diferencia en %</t>
  </si>
  <si>
    <t>TOTAL ANUNCIADO (VES)</t>
  </si>
  <si>
    <t>TOTAL CALCULADO</t>
  </si>
  <si>
    <t>TOTAL ANUNCIADO</t>
  </si>
  <si>
    <t>Promedio</t>
  </si>
  <si>
    <t>Directos</t>
  </si>
  <si>
    <t>Indirectos</t>
  </si>
  <si>
    <t>Total de impuestos indirectos</t>
  </si>
  <si>
    <t>Promedio bono patria</t>
  </si>
  <si>
    <t>Cuantas personas podrían recibir bono=</t>
  </si>
  <si>
    <t>ESPERANDO QUE EL SUPERINTENDENTE DEL SENIAT EXPLIQUE QUÉ PASÓ EN ABRIL</t>
  </si>
  <si>
    <t>RECAUDACIÓN SENIAT - PRIMER SEMESTRE DEL AÑO 2020</t>
  </si>
  <si>
    <t>CIFRAS GLOBALES DE IMPUESTOS INDIRECTOS ANUNCIADAS POR EL SENIAT DE ENERO A AGOSTO</t>
  </si>
  <si>
    <t>DIFERENCIA ENTRE F - G</t>
  </si>
  <si>
    <t>TOTALES</t>
  </si>
  <si>
    <t>Total Calculado de lo Anunciado Enero - Noviembre</t>
  </si>
  <si>
    <t>Total Anunciado (vía twitter) SENIAT Enero - Noviembre</t>
  </si>
  <si>
    <t>Total sin errores</t>
  </si>
  <si>
    <t>CIFRAS ANUNCIADAS POR EL SENIAT                                                                                                                      ENERO-NOVIEMBRE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</si>
</sst>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 #,##0_ ;_ * \-#,##0_ ;_ * &quot;-&quot;??_ ;_ @_ "/>
  </numFmts>
  <fonts count="36">
    <font>
      <sz val="11"/>
      <color theme="1"/>
      <name val="Calibri"/>
      <family val="2"/>
      <scheme val="minor"/>
    </font>
    <font>
      <sz val="11"/>
      <color theme="1"/>
      <name val="Calibri"/>
      <family val="2"/>
      <scheme val="minor"/>
    </font>
    <font>
      <sz val="10"/>
      <name val="Arial"/>
      <family val="2"/>
    </font>
    <font>
      <b/>
      <sz val="12"/>
      <color theme="0"/>
      <name val="ZapfHumnst BT"/>
      <family val="2"/>
    </font>
    <font>
      <b/>
      <sz val="12"/>
      <color theme="1"/>
      <name val="Calibri"/>
      <family val="2"/>
      <scheme val="minor"/>
    </font>
    <font>
      <b/>
      <sz val="12"/>
      <name val="Calibri"/>
      <family val="2"/>
      <scheme val="minor"/>
    </font>
    <font>
      <b/>
      <sz val="12"/>
      <color theme="0"/>
      <name val="Calibri"/>
      <family val="2"/>
      <scheme val="minor"/>
    </font>
    <font>
      <b/>
      <sz val="10"/>
      <name val="Calibri"/>
      <family val="2"/>
      <scheme val="minor"/>
    </font>
    <font>
      <b/>
      <sz val="12"/>
      <color rgb="FFFF0000"/>
      <name val="Calibri"/>
      <family val="2"/>
      <scheme val="minor"/>
    </font>
    <font>
      <b/>
      <sz val="22"/>
      <color theme="0"/>
      <name val="Calibri"/>
      <family val="2"/>
      <scheme val="minor"/>
    </font>
    <font>
      <b/>
      <sz val="18"/>
      <color theme="0"/>
      <name val="ZapfHumnst BT"/>
      <family val="2"/>
    </font>
    <font>
      <b/>
      <sz val="12"/>
      <name val="ZapfHumnst BT"/>
      <family val="2"/>
    </font>
    <font>
      <sz val="12"/>
      <name val="ZapfHumnst BT"/>
    </font>
    <font>
      <b/>
      <sz val="11"/>
      <color theme="1"/>
      <name val="Calibri"/>
      <family val="2"/>
      <scheme val="minor"/>
    </font>
    <font>
      <b/>
      <sz val="11"/>
      <color rgb="FFC00000"/>
      <name val="ZapfHumnst BT"/>
      <family val="2"/>
    </font>
    <font>
      <b/>
      <sz val="10"/>
      <color theme="0"/>
      <name val="ZapfHumnst BT"/>
      <family val="2"/>
    </font>
    <font>
      <b/>
      <sz val="10"/>
      <color rgb="FFFF0000"/>
      <name val="ZapfHumnst BT"/>
      <family val="2"/>
    </font>
    <font>
      <sz val="12"/>
      <color theme="0"/>
      <name val="Calibri"/>
      <family val="2"/>
      <scheme val="minor"/>
    </font>
    <font>
      <sz val="12"/>
      <color rgb="FFFF0000"/>
      <name val="ZapfHumnst BT"/>
    </font>
    <font>
      <b/>
      <sz val="11"/>
      <color theme="0"/>
      <name val="Calibri"/>
      <family val="2"/>
      <scheme val="minor"/>
    </font>
    <font>
      <b/>
      <sz val="11"/>
      <color rgb="FFFF0000"/>
      <name val="Calibri"/>
      <family val="2"/>
      <scheme val="minor"/>
    </font>
    <font>
      <b/>
      <sz val="14"/>
      <color theme="0"/>
      <name val="Calibri"/>
      <family val="2"/>
      <scheme val="minor"/>
    </font>
    <font>
      <b/>
      <sz val="10"/>
      <color theme="1"/>
      <name val="Calibri"/>
      <family val="2"/>
      <scheme val="minor"/>
    </font>
    <font>
      <b/>
      <sz val="10"/>
      <color theme="0"/>
      <name val="Calibri"/>
      <family val="2"/>
      <scheme val="minor"/>
    </font>
    <font>
      <b/>
      <sz val="12"/>
      <color theme="6" tint="-0.499984740745262"/>
      <name val="Calibri"/>
      <family val="2"/>
      <scheme val="minor"/>
    </font>
    <font>
      <b/>
      <sz val="18"/>
      <color theme="1"/>
      <name val="Calibri"/>
      <family val="2"/>
      <scheme val="minor"/>
    </font>
    <font>
      <b/>
      <sz val="16"/>
      <name val="Calibri"/>
      <family val="2"/>
      <scheme val="minor"/>
    </font>
    <font>
      <sz val="16"/>
      <color theme="1"/>
      <name val="Calibri"/>
      <family val="2"/>
      <scheme val="minor"/>
    </font>
    <font>
      <sz val="10"/>
      <color theme="1"/>
      <name val="Calibri"/>
      <family val="2"/>
      <scheme val="minor"/>
    </font>
    <font>
      <b/>
      <sz val="11"/>
      <color rgb="FF002060"/>
      <name val="Calibri"/>
      <family val="2"/>
      <scheme val="minor"/>
    </font>
    <font>
      <b/>
      <sz val="14"/>
      <color theme="1"/>
      <name val="Calibri"/>
      <family val="2"/>
      <scheme val="minor"/>
    </font>
    <font>
      <b/>
      <sz val="16"/>
      <color theme="1"/>
      <name val="Calibri"/>
      <family val="2"/>
      <scheme val="minor"/>
    </font>
    <font>
      <b/>
      <sz val="20"/>
      <color theme="1"/>
      <name val="Calibri"/>
      <family val="2"/>
      <scheme val="minor"/>
    </font>
    <font>
      <sz val="14"/>
      <color theme="1"/>
      <name val="Calibri"/>
      <family val="2"/>
      <scheme val="minor"/>
    </font>
    <font>
      <sz val="11"/>
      <color rgb="FFFF0000"/>
      <name val="Calibri"/>
      <family val="2"/>
      <scheme val="minor"/>
    </font>
    <font>
      <b/>
      <sz val="17"/>
      <color theme="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rgb="FFC00000"/>
        <bgColor indexed="64"/>
      </patternFill>
    </fill>
    <fill>
      <patternFill patternType="solid">
        <fgColor rgb="FFC00000"/>
        <bgColor indexed="8"/>
      </patternFill>
    </fill>
    <fill>
      <patternFill patternType="solid">
        <fgColor rgb="FFFFFF00"/>
        <bgColor indexed="8"/>
      </patternFill>
    </fill>
    <fill>
      <patternFill patternType="solid">
        <fgColor theme="0"/>
        <bgColor indexed="8"/>
      </patternFill>
    </fill>
    <fill>
      <patternFill patternType="solid">
        <fgColor theme="5" tint="0.39997558519241921"/>
        <bgColor indexed="64"/>
      </patternFill>
    </fill>
    <fill>
      <patternFill patternType="solid">
        <fgColor theme="6" tint="0.3999755851924192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4" tint="0.39997558519241921"/>
        <bgColor indexed="64"/>
      </patternFill>
    </fill>
    <fill>
      <patternFill patternType="solid">
        <fgColor theme="4" tint="0.79998168889431442"/>
        <bgColor indexed="64"/>
      </patternFill>
    </fill>
    <fill>
      <patternFill patternType="solid">
        <fgColor theme="8"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indexed="64"/>
      </top>
      <bottom style="thin">
        <color indexed="64"/>
      </bottom>
      <diagonal/>
    </border>
    <border>
      <left style="thin">
        <color theme="0"/>
      </left>
      <right/>
      <top style="thin">
        <color indexed="64"/>
      </top>
      <bottom/>
      <diagonal/>
    </border>
    <border>
      <left style="thin">
        <color theme="0"/>
      </left>
      <right/>
      <top/>
      <bottom/>
      <diagonal/>
    </border>
    <border>
      <left/>
      <right/>
      <top style="thin">
        <color theme="0"/>
      </top>
      <bottom/>
      <diagonal/>
    </border>
    <border>
      <left style="thin">
        <color indexed="64"/>
      </left>
      <right style="thin">
        <color theme="0"/>
      </right>
      <top style="thin">
        <color theme="0"/>
      </top>
      <bottom style="thin">
        <color theme="0"/>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rgb="FFC00000"/>
      </top>
      <bottom/>
      <diagonal/>
    </border>
    <border>
      <left/>
      <right/>
      <top style="thin">
        <color theme="0"/>
      </top>
      <bottom style="thin">
        <color theme="0"/>
      </bottom>
      <diagonal/>
    </border>
    <border>
      <left style="thin">
        <color rgb="FFC00000"/>
      </left>
      <right style="thin">
        <color rgb="FFC00000"/>
      </right>
      <top/>
      <bottom style="thin">
        <color rgb="FFC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0"/>
      </right>
      <top style="thin">
        <color theme="0"/>
      </top>
      <bottom/>
      <diagonal/>
    </border>
    <border>
      <left style="thin">
        <color indexed="64"/>
      </left>
      <right style="thin">
        <color indexed="64"/>
      </right>
      <top style="thin">
        <color theme="0"/>
      </top>
      <bottom style="thin">
        <color indexed="64"/>
      </bottom>
      <diagonal/>
    </border>
    <border>
      <left/>
      <right style="thin">
        <color theme="0"/>
      </right>
      <top/>
      <bottom style="thin">
        <color theme="0"/>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style="medium">
        <color indexed="64"/>
      </top>
      <bottom style="thick">
        <color theme="0"/>
      </bottom>
      <diagonal/>
    </border>
    <border>
      <left/>
      <right style="thin">
        <color theme="0"/>
      </right>
      <top style="medium">
        <color indexed="64"/>
      </top>
      <bottom style="thick">
        <color theme="0"/>
      </bottom>
      <diagonal/>
    </border>
    <border>
      <left/>
      <right/>
      <top/>
      <bottom style="thin">
        <color theme="0"/>
      </bottom>
      <diagonal/>
    </border>
    <border>
      <left/>
      <right style="thin">
        <color theme="0"/>
      </right>
      <top/>
      <bottom style="thick">
        <color theme="0"/>
      </bottom>
      <diagonal/>
    </border>
    <border>
      <left/>
      <right/>
      <top/>
      <bottom style="thick">
        <color theme="0"/>
      </bottom>
      <diagonal/>
    </border>
    <border>
      <left/>
      <right style="thin">
        <color theme="0"/>
      </right>
      <top/>
      <bottom/>
      <diagonal/>
    </border>
    <border>
      <left/>
      <right style="medium">
        <color indexed="64"/>
      </right>
      <top style="medium">
        <color indexed="64"/>
      </top>
      <bottom style="thick">
        <color theme="0"/>
      </bottom>
      <diagonal/>
    </border>
    <border>
      <left style="medium">
        <color indexed="64"/>
      </left>
      <right style="thin">
        <color theme="0"/>
      </right>
      <top style="thin">
        <color theme="4" tint="0.39997558519241921"/>
      </top>
      <bottom style="medium">
        <color indexed="64"/>
      </bottom>
      <diagonal/>
    </border>
    <border>
      <left/>
      <right style="thin">
        <color theme="0"/>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rgb="FFFF0000"/>
      </right>
      <top/>
      <bottom/>
      <diagonal/>
    </border>
    <border>
      <left style="medium">
        <color rgb="FFFF0000"/>
      </left>
      <right style="medium">
        <color rgb="FFFF0000"/>
      </right>
      <top style="medium">
        <color rgb="FFFF0000"/>
      </top>
      <bottom style="medium">
        <color rgb="FFFF0000"/>
      </bottom>
      <diagonal/>
    </border>
    <border>
      <left style="thin">
        <color theme="4" tint="-0.499984740745262"/>
      </left>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thin">
        <color indexed="64"/>
      </left>
      <right style="thin">
        <color indexed="64"/>
      </right>
      <top/>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s>
  <cellStyleXfs count="4">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cellStyleXfs>
  <cellXfs count="241">
    <xf numFmtId="0" fontId="0" fillId="0" borderId="0" xfId="0"/>
    <xf numFmtId="3" fontId="5" fillId="0" borderId="1" xfId="0" applyNumberFormat="1" applyFont="1" applyBorder="1" applyAlignment="1">
      <alignment horizontal="right"/>
    </xf>
    <xf numFmtId="0" fontId="3" fillId="4" borderId="2" xfId="2" applyFont="1" applyFill="1" applyBorder="1" applyAlignment="1">
      <alignment horizontal="centerContinuous" vertical="center"/>
    </xf>
    <xf numFmtId="0" fontId="6" fillId="4" borderId="2" xfId="2" applyFont="1" applyFill="1" applyBorder="1" applyAlignment="1">
      <alignment horizontal="center" vertical="center"/>
    </xf>
    <xf numFmtId="3" fontId="0" fillId="0" borderId="0" xfId="0" applyNumberFormat="1"/>
    <xf numFmtId="3" fontId="4" fillId="0" borderId="0" xfId="0" applyNumberFormat="1" applyFont="1"/>
    <xf numFmtId="0" fontId="6" fillId="4" borderId="4" xfId="2" applyFont="1" applyFill="1" applyBorder="1" applyAlignment="1">
      <alignment horizontal="center" vertical="center"/>
    </xf>
    <xf numFmtId="3" fontId="5" fillId="2" borderId="1" xfId="0" applyNumberFormat="1" applyFont="1" applyFill="1" applyBorder="1" applyAlignment="1">
      <alignment horizontal="right"/>
    </xf>
    <xf numFmtId="0" fontId="0" fillId="0" borderId="0" xfId="0" applyFill="1"/>
    <xf numFmtId="0" fontId="12" fillId="0" borderId="14" xfId="2" applyFont="1" applyFill="1" applyBorder="1" applyAlignment="1">
      <alignment horizontal="center" vertical="center"/>
    </xf>
    <xf numFmtId="0" fontId="6" fillId="4" borderId="0" xfId="2" applyFont="1" applyFill="1" applyBorder="1" applyAlignment="1">
      <alignment horizontal="center" vertical="center"/>
    </xf>
    <xf numFmtId="3" fontId="14" fillId="0" borderId="2" xfId="2" applyNumberFormat="1" applyFont="1" applyFill="1" applyBorder="1" applyAlignment="1">
      <alignment horizontal="right" vertical="center"/>
    </xf>
    <xf numFmtId="3" fontId="15" fillId="4" borderId="2" xfId="2" applyNumberFormat="1" applyFont="1" applyFill="1" applyBorder="1" applyAlignment="1">
      <alignment horizontal="right" vertical="center"/>
    </xf>
    <xf numFmtId="3" fontId="16" fillId="0" borderId="0" xfId="2" applyNumberFormat="1" applyFont="1" applyFill="1" applyBorder="1" applyAlignment="1">
      <alignment horizontal="right" vertical="center"/>
    </xf>
    <xf numFmtId="0" fontId="13" fillId="0" borderId="0" xfId="0" applyFont="1" applyAlignment="1">
      <alignment horizontal="right"/>
    </xf>
    <xf numFmtId="3" fontId="5" fillId="0" borderId="3" xfId="0" applyNumberFormat="1" applyFont="1" applyFill="1" applyBorder="1" applyAlignment="1"/>
    <xf numFmtId="3" fontId="5" fillId="0" borderId="7" xfId="0" applyNumberFormat="1" applyFont="1" applyFill="1" applyBorder="1" applyAlignment="1"/>
    <xf numFmtId="3" fontId="5" fillId="0" borderId="9" xfId="0" applyNumberFormat="1" applyFont="1" applyFill="1" applyBorder="1" applyAlignment="1"/>
    <xf numFmtId="3" fontId="5" fillId="0" borderId="8" xfId="0" applyNumberFormat="1" applyFont="1" applyFill="1" applyBorder="1" applyAlignment="1"/>
    <xf numFmtId="3" fontId="4" fillId="2" borderId="0" xfId="0" applyNumberFormat="1" applyFont="1" applyFill="1" applyAlignment="1">
      <alignment horizontal="right"/>
    </xf>
    <xf numFmtId="3" fontId="8" fillId="2" borderId="1" xfId="0" applyNumberFormat="1" applyFont="1" applyFill="1" applyBorder="1" applyAlignment="1">
      <alignment horizontal="right"/>
    </xf>
    <xf numFmtId="3" fontId="6" fillId="3" borderId="2" xfId="0" applyNumberFormat="1" applyFont="1" applyFill="1" applyBorder="1" applyAlignment="1">
      <alignment horizontal="right" vertical="center"/>
    </xf>
    <xf numFmtId="164" fontId="6" fillId="3" borderId="2" xfId="1" applyNumberFormat="1" applyFont="1" applyFill="1" applyBorder="1" applyAlignment="1">
      <alignment horizontal="right"/>
    </xf>
    <xf numFmtId="164" fontId="6" fillId="3" borderId="11" xfId="1" applyNumberFormat="1" applyFont="1" applyFill="1" applyBorder="1" applyAlignment="1">
      <alignment horizontal="right"/>
    </xf>
    <xf numFmtId="164" fontId="6" fillId="3" borderId="6" xfId="1" applyNumberFormat="1" applyFont="1" applyFill="1" applyBorder="1" applyAlignment="1">
      <alignment horizontal="right"/>
    </xf>
    <xf numFmtId="0" fontId="11" fillId="6" borderId="16" xfId="2" applyFont="1" applyFill="1" applyBorder="1" applyAlignment="1">
      <alignment horizontal="center" vertical="center"/>
    </xf>
    <xf numFmtId="0" fontId="6" fillId="4" borderId="15" xfId="2" applyFont="1" applyFill="1" applyBorder="1" applyAlignment="1">
      <alignment horizontal="center" vertical="center"/>
    </xf>
    <xf numFmtId="3" fontId="5" fillId="5" borderId="13" xfId="2" applyNumberFormat="1" applyFont="1" applyFill="1" applyBorder="1" applyAlignment="1">
      <alignment horizontal="right" vertical="center"/>
    </xf>
    <xf numFmtId="3" fontId="12" fillId="5" borderId="12" xfId="2" applyNumberFormat="1" applyFont="1" applyFill="1" applyBorder="1" applyAlignment="1">
      <alignment horizontal="right" vertical="center"/>
    </xf>
    <xf numFmtId="3" fontId="12" fillId="0" borderId="1" xfId="2" applyNumberFormat="1" applyFont="1" applyFill="1" applyBorder="1" applyAlignment="1">
      <alignment horizontal="right" vertical="center"/>
    </xf>
    <xf numFmtId="3" fontId="5" fillId="0" borderId="7" xfId="2" applyNumberFormat="1" applyFont="1" applyFill="1" applyBorder="1" applyAlignment="1"/>
    <xf numFmtId="3" fontId="5" fillId="0" borderId="12" xfId="2" applyNumberFormat="1" applyFont="1" applyFill="1" applyBorder="1" applyAlignment="1">
      <alignment horizontal="right" vertical="center"/>
    </xf>
    <xf numFmtId="3" fontId="5" fillId="5" borderId="1" xfId="2" applyNumberFormat="1" applyFont="1" applyFill="1" applyBorder="1" applyAlignment="1">
      <alignment horizontal="right" vertical="center"/>
    </xf>
    <xf numFmtId="3" fontId="12" fillId="0" borderId="8" xfId="2" applyNumberFormat="1" applyFont="1" applyFill="1" applyBorder="1" applyAlignment="1">
      <alignment horizontal="right"/>
    </xf>
    <xf numFmtId="3" fontId="18" fillId="5" borderId="10" xfId="2" applyNumberFormat="1" applyFont="1" applyFill="1" applyBorder="1" applyAlignment="1">
      <alignment horizontal="right" vertical="center"/>
    </xf>
    <xf numFmtId="3" fontId="0" fillId="0" borderId="1" xfId="0" applyNumberFormat="1" applyBorder="1"/>
    <xf numFmtId="164" fontId="0" fillId="0" borderId="1" xfId="0" applyNumberFormat="1" applyBorder="1"/>
    <xf numFmtId="0" fontId="13" fillId="0" borderId="1" xfId="0" applyFont="1" applyBorder="1"/>
    <xf numFmtId="0" fontId="17" fillId="4" borderId="10" xfId="2" applyFont="1" applyFill="1" applyBorder="1" applyAlignment="1">
      <alignment horizontal="center" vertical="center"/>
    </xf>
    <xf numFmtId="3" fontId="5" fillId="0" borderId="1" xfId="2" applyNumberFormat="1" applyFont="1" applyFill="1" applyBorder="1" applyAlignment="1">
      <alignment horizontal="right" vertical="center"/>
    </xf>
    <xf numFmtId="3" fontId="0" fillId="0" borderId="1" xfId="0" applyNumberFormat="1" applyFont="1" applyBorder="1"/>
    <xf numFmtId="3" fontId="0" fillId="0" borderId="1" xfId="0" applyNumberFormat="1" applyFont="1" applyBorder="1" applyAlignment="1">
      <alignment horizontal="right"/>
    </xf>
    <xf numFmtId="0" fontId="21" fillId="4" borderId="2" xfId="2" applyFont="1" applyFill="1" applyBorder="1" applyAlignment="1">
      <alignment horizontal="centerContinuous" vertical="center"/>
    </xf>
    <xf numFmtId="0" fontId="21" fillId="4" borderId="2" xfId="2" applyFont="1" applyFill="1" applyBorder="1" applyAlignment="1">
      <alignment horizontal="center" vertical="center"/>
    </xf>
    <xf numFmtId="0" fontId="21" fillId="4" borderId="4" xfId="2" applyFont="1" applyFill="1" applyBorder="1" applyAlignment="1">
      <alignment horizontal="center" vertical="center"/>
    </xf>
    <xf numFmtId="0" fontId="21" fillId="4" borderId="10" xfId="2" applyFont="1" applyFill="1" applyBorder="1" applyAlignment="1">
      <alignment horizontal="center" vertical="center"/>
    </xf>
    <xf numFmtId="3" fontId="22" fillId="0" borderId="17" xfId="0" applyNumberFormat="1" applyFont="1" applyBorder="1" applyAlignment="1">
      <alignment horizontal="right"/>
    </xf>
    <xf numFmtId="3" fontId="22" fillId="0" borderId="18" xfId="0" applyNumberFormat="1" applyFont="1" applyBorder="1" applyAlignment="1">
      <alignment horizontal="right"/>
    </xf>
    <xf numFmtId="3" fontId="22" fillId="0" borderId="1" xfId="0" applyNumberFormat="1" applyFont="1" applyBorder="1" applyAlignment="1">
      <alignment horizontal="right"/>
    </xf>
    <xf numFmtId="0" fontId="0" fillId="0" borderId="0" xfId="0" applyAlignment="1">
      <alignment vertical="top"/>
    </xf>
    <xf numFmtId="3" fontId="7" fillId="0" borderId="1" xfId="2" applyNumberFormat="1" applyFont="1" applyFill="1" applyBorder="1" applyAlignment="1">
      <alignment horizontal="right"/>
    </xf>
    <xf numFmtId="164" fontId="23" fillId="3" borderId="20" xfId="1" applyNumberFormat="1" applyFont="1" applyFill="1" applyBorder="1" applyAlignment="1">
      <alignment horizontal="right"/>
    </xf>
    <xf numFmtId="3" fontId="6" fillId="3" borderId="2" xfId="0" applyNumberFormat="1" applyFont="1" applyFill="1" applyBorder="1" applyAlignment="1">
      <alignment horizontal="right"/>
    </xf>
    <xf numFmtId="3" fontId="5" fillId="0" borderId="3" xfId="0" applyNumberFormat="1" applyFont="1" applyFill="1" applyBorder="1" applyAlignment="1">
      <alignment horizontal="right"/>
    </xf>
    <xf numFmtId="3" fontId="5" fillId="0" borderId="7" xfId="0" applyNumberFormat="1" applyFont="1" applyFill="1" applyBorder="1" applyAlignment="1">
      <alignment horizontal="right"/>
    </xf>
    <xf numFmtId="3" fontId="5" fillId="0" borderId="9" xfId="0" applyNumberFormat="1" applyFont="1" applyFill="1" applyBorder="1" applyAlignment="1">
      <alignment horizontal="right"/>
    </xf>
    <xf numFmtId="3" fontId="5" fillId="0" borderId="8" xfId="0" applyNumberFormat="1" applyFont="1" applyFill="1" applyBorder="1" applyAlignment="1">
      <alignment horizontal="right"/>
    </xf>
    <xf numFmtId="3" fontId="5" fillId="0" borderId="7" xfId="2" applyNumberFormat="1" applyFont="1" applyFill="1" applyBorder="1" applyAlignment="1">
      <alignment horizontal="right"/>
    </xf>
    <xf numFmtId="3" fontId="4" fillId="0" borderId="0" xfId="0" applyNumberFormat="1" applyFont="1" applyAlignment="1">
      <alignment horizontal="right"/>
    </xf>
    <xf numFmtId="0" fontId="19" fillId="3" borderId="1" xfId="0" applyFont="1" applyFill="1" applyBorder="1"/>
    <xf numFmtId="3" fontId="19" fillId="3" borderId="1" xfId="0" applyNumberFormat="1" applyFont="1" applyFill="1" applyBorder="1"/>
    <xf numFmtId="0" fontId="19" fillId="3" borderId="0" xfId="0" applyFont="1" applyFill="1" applyAlignment="1">
      <alignment horizontal="center"/>
    </xf>
    <xf numFmtId="0" fontId="21" fillId="3" borderId="1" xfId="0" applyFont="1" applyFill="1" applyBorder="1"/>
    <xf numFmtId="3" fontId="6" fillId="3" borderId="1" xfId="0" applyNumberFormat="1" applyFont="1" applyFill="1" applyBorder="1"/>
    <xf numFmtId="3" fontId="21" fillId="3" borderId="1" xfId="0" applyNumberFormat="1" applyFont="1" applyFill="1" applyBorder="1"/>
    <xf numFmtId="0" fontId="3" fillId="4" borderId="21" xfId="2" applyFont="1" applyFill="1" applyBorder="1" applyAlignment="1">
      <alignment horizontal="center" vertical="center"/>
    </xf>
    <xf numFmtId="0" fontId="3" fillId="4" borderId="5" xfId="2" applyFont="1" applyFill="1" applyBorder="1" applyAlignment="1">
      <alignment horizontal="center" vertical="center"/>
    </xf>
    <xf numFmtId="3" fontId="5" fillId="0" borderId="1" xfId="2" applyNumberFormat="1" applyFont="1" applyFill="1" applyBorder="1" applyAlignment="1">
      <alignment horizontal="center" vertical="center"/>
    </xf>
    <xf numFmtId="3" fontId="24" fillId="0" borderId="1" xfId="0" applyNumberFormat="1" applyFont="1" applyFill="1" applyBorder="1"/>
    <xf numFmtId="3" fontId="19" fillId="3" borderId="0" xfId="0" applyNumberFormat="1" applyFont="1" applyFill="1"/>
    <xf numFmtId="3" fontId="19" fillId="3" borderId="0" xfId="0" applyNumberFormat="1" applyFont="1" applyFill="1" applyAlignment="1">
      <alignment horizontal="right"/>
    </xf>
    <xf numFmtId="3" fontId="5" fillId="0" borderId="8" xfId="2" applyNumberFormat="1" applyFont="1" applyFill="1" applyBorder="1" applyAlignment="1">
      <alignment horizontal="right"/>
    </xf>
    <xf numFmtId="3" fontId="5" fillId="5" borderId="12" xfId="2" applyNumberFormat="1" applyFont="1" applyFill="1" applyBorder="1" applyAlignment="1">
      <alignment horizontal="right" vertical="center"/>
    </xf>
    <xf numFmtId="3" fontId="8" fillId="5" borderId="10" xfId="2" applyNumberFormat="1" applyFont="1" applyFill="1" applyBorder="1" applyAlignment="1">
      <alignment horizontal="right" vertical="center"/>
    </xf>
    <xf numFmtId="3" fontId="4" fillId="0" borderId="1" xfId="0" applyNumberFormat="1" applyFont="1" applyBorder="1" applyAlignment="1">
      <alignment horizontal="right"/>
    </xf>
    <xf numFmtId="164" fontId="6" fillId="3" borderId="2" xfId="1" applyNumberFormat="1" applyFont="1" applyFill="1" applyBorder="1" applyAlignment="1">
      <alignment horizontal="right" vertical="center"/>
    </xf>
    <xf numFmtId="164" fontId="6" fillId="3" borderId="11" xfId="1" applyNumberFormat="1" applyFont="1" applyFill="1" applyBorder="1" applyAlignment="1">
      <alignment horizontal="right" vertical="center"/>
    </xf>
    <xf numFmtId="164" fontId="6" fillId="3" borderId="6" xfId="1" applyNumberFormat="1" applyFont="1" applyFill="1" applyBorder="1" applyAlignment="1">
      <alignment horizontal="right" vertical="center"/>
    </xf>
    <xf numFmtId="3" fontId="6" fillId="3" borderId="1" xfId="0" applyNumberFormat="1" applyFont="1" applyFill="1" applyBorder="1" applyAlignment="1">
      <alignment horizontal="right" vertical="center"/>
    </xf>
    <xf numFmtId="164" fontId="6" fillId="3" borderId="1" xfId="1" applyNumberFormat="1" applyFont="1" applyFill="1" applyBorder="1" applyAlignment="1">
      <alignment vertical="center"/>
    </xf>
    <xf numFmtId="3" fontId="5" fillId="2" borderId="1" xfId="0" applyNumberFormat="1" applyFont="1" applyFill="1" applyBorder="1" applyAlignment="1">
      <alignment horizontal="right" vertical="center"/>
    </xf>
    <xf numFmtId="3" fontId="5" fillId="0" borderId="1" xfId="0" applyNumberFormat="1" applyFont="1" applyBorder="1" applyAlignment="1">
      <alignment horizontal="right" vertical="center"/>
    </xf>
    <xf numFmtId="3" fontId="4" fillId="2" borderId="0" xfId="0" applyNumberFormat="1" applyFont="1" applyFill="1" applyAlignment="1">
      <alignment horizontal="right" vertical="center"/>
    </xf>
    <xf numFmtId="3" fontId="8" fillId="2" borderId="1" xfId="0" applyNumberFormat="1" applyFont="1" applyFill="1" applyBorder="1" applyAlignment="1">
      <alignment horizontal="right" vertical="center"/>
    </xf>
    <xf numFmtId="3" fontId="5" fillId="0" borderId="8" xfId="2" applyNumberFormat="1" applyFont="1" applyFill="1" applyBorder="1" applyAlignment="1">
      <alignment horizontal="right" vertical="center"/>
    </xf>
    <xf numFmtId="3" fontId="4" fillId="0" borderId="17" xfId="0" applyNumberFormat="1" applyFont="1" applyBorder="1" applyAlignment="1">
      <alignment horizontal="right" vertical="center"/>
    </xf>
    <xf numFmtId="3" fontId="4" fillId="0" borderId="1" xfId="0" applyNumberFormat="1" applyFont="1" applyBorder="1" applyAlignment="1">
      <alignment horizontal="right" vertical="center"/>
    </xf>
    <xf numFmtId="3" fontId="4" fillId="0" borderId="18" xfId="0" applyNumberFormat="1" applyFont="1" applyBorder="1" applyAlignment="1">
      <alignment horizontal="right" vertical="center"/>
    </xf>
    <xf numFmtId="3" fontId="5" fillId="0" borderId="3" xfId="0" applyNumberFormat="1" applyFont="1" applyFill="1" applyBorder="1" applyAlignment="1">
      <alignment horizontal="right" vertical="center"/>
    </xf>
    <xf numFmtId="3" fontId="5" fillId="0" borderId="7" xfId="0" applyNumberFormat="1" applyFont="1" applyFill="1" applyBorder="1" applyAlignment="1">
      <alignment horizontal="right" vertical="center"/>
    </xf>
    <xf numFmtId="3" fontId="5" fillId="0" borderId="9" xfId="0" applyNumberFormat="1" applyFont="1" applyFill="1" applyBorder="1" applyAlignment="1">
      <alignment horizontal="right" vertical="center"/>
    </xf>
    <xf numFmtId="3" fontId="5" fillId="0" borderId="8" xfId="0" applyNumberFormat="1" applyFont="1" applyFill="1" applyBorder="1" applyAlignment="1">
      <alignment horizontal="right" vertical="center"/>
    </xf>
    <xf numFmtId="3" fontId="5" fillId="0" borderId="7" xfId="2" applyNumberFormat="1" applyFont="1" applyFill="1" applyBorder="1" applyAlignment="1">
      <alignment horizontal="right" vertical="center"/>
    </xf>
    <xf numFmtId="3" fontId="4" fillId="0" borderId="0" xfId="0" applyNumberFormat="1" applyFont="1" applyAlignment="1">
      <alignment horizontal="right" vertical="center"/>
    </xf>
    <xf numFmtId="3" fontId="8" fillId="0" borderId="1" xfId="0" applyNumberFormat="1" applyFont="1" applyBorder="1" applyAlignment="1">
      <alignment horizontal="right" vertical="center"/>
    </xf>
    <xf numFmtId="0" fontId="25" fillId="0" borderId="0" xfId="0" applyFont="1"/>
    <xf numFmtId="3" fontId="26" fillId="0" borderId="3" xfId="0" applyNumberFormat="1" applyFont="1" applyFill="1" applyBorder="1" applyAlignment="1"/>
    <xf numFmtId="3" fontId="26" fillId="2" borderId="1" xfId="0" applyNumberFormat="1" applyFont="1" applyFill="1" applyBorder="1" applyAlignment="1">
      <alignment horizontal="right"/>
    </xf>
    <xf numFmtId="3" fontId="26" fillId="0" borderId="1" xfId="0" applyNumberFormat="1" applyFont="1" applyBorder="1" applyAlignment="1">
      <alignment horizontal="right"/>
    </xf>
    <xf numFmtId="3" fontId="27" fillId="0" borderId="0" xfId="0" applyNumberFormat="1" applyFont="1"/>
    <xf numFmtId="3" fontId="13" fillId="0" borderId="0" xfId="0" applyNumberFormat="1" applyFont="1"/>
    <xf numFmtId="164" fontId="6" fillId="3" borderId="19" xfId="1" applyNumberFormat="1" applyFont="1" applyFill="1" applyBorder="1" applyAlignment="1">
      <alignment horizontal="right"/>
    </xf>
    <xf numFmtId="0" fontId="12" fillId="0" borderId="0" xfId="2" applyFont="1" applyFill="1" applyBorder="1" applyAlignment="1">
      <alignment horizontal="left" vertical="center"/>
    </xf>
    <xf numFmtId="0" fontId="28" fillId="0" borderId="0" xfId="0" applyFont="1"/>
    <xf numFmtId="0" fontId="28" fillId="0" borderId="0" xfId="0" applyFont="1" applyAlignment="1">
      <alignment horizontal="center"/>
    </xf>
    <xf numFmtId="0" fontId="22" fillId="0" borderId="0" xfId="0" applyFont="1" applyAlignment="1">
      <alignment horizontal="center" vertical="center" wrapText="1"/>
    </xf>
    <xf numFmtId="164" fontId="28" fillId="0" borderId="0" xfId="1" applyNumberFormat="1" applyFont="1"/>
    <xf numFmtId="0" fontId="28" fillId="0" borderId="0" xfId="0" applyFont="1" applyBorder="1"/>
    <xf numFmtId="164" fontId="28" fillId="0" borderId="0" xfId="1" applyNumberFormat="1" applyFont="1" applyBorder="1" applyAlignment="1">
      <alignment horizontal="center"/>
    </xf>
    <xf numFmtId="164" fontId="28" fillId="0" borderId="0" xfId="1" applyNumberFormat="1" applyFont="1" applyBorder="1"/>
    <xf numFmtId="164" fontId="28" fillId="0" borderId="0" xfId="0" applyNumberFormat="1" applyFont="1" applyBorder="1"/>
    <xf numFmtId="0" fontId="28" fillId="0" borderId="23" xfId="0" applyFont="1" applyBorder="1"/>
    <xf numFmtId="164" fontId="28" fillId="0" borderId="24" xfId="1" applyNumberFormat="1" applyFont="1" applyBorder="1" applyAlignment="1">
      <alignment horizontal="center"/>
    </xf>
    <xf numFmtId="164" fontId="28" fillId="0" borderId="24" xfId="1" applyNumberFormat="1" applyFont="1" applyBorder="1"/>
    <xf numFmtId="164" fontId="28" fillId="0" borderId="25" xfId="1" applyNumberFormat="1" applyFont="1" applyBorder="1" applyAlignment="1">
      <alignment horizontal="center"/>
    </xf>
    <xf numFmtId="0" fontId="28" fillId="0" borderId="24" xfId="0" applyFont="1" applyBorder="1"/>
    <xf numFmtId="0" fontId="28" fillId="7" borderId="1" xfId="0" applyFont="1" applyFill="1" applyBorder="1" applyAlignment="1">
      <alignment horizontal="center"/>
    </xf>
    <xf numFmtId="0" fontId="28" fillId="8" borderId="1" xfId="0" applyFont="1" applyFill="1" applyBorder="1" applyAlignment="1">
      <alignment horizontal="center"/>
    </xf>
    <xf numFmtId="0" fontId="22" fillId="0" borderId="0" xfId="0" applyFont="1" applyBorder="1" applyAlignment="1">
      <alignment horizontal="center" vertical="center" wrapText="1"/>
    </xf>
    <xf numFmtId="164" fontId="28" fillId="8" borderId="0" xfId="1" applyNumberFormat="1" applyFont="1" applyFill="1" applyBorder="1"/>
    <xf numFmtId="10" fontId="28" fillId="0" borderId="0" xfId="3" applyNumberFormat="1" applyFont="1" applyBorder="1"/>
    <xf numFmtId="164" fontId="28" fillId="8" borderId="0" xfId="1" applyNumberFormat="1" applyFont="1" applyFill="1" applyBorder="1" applyAlignment="1">
      <alignment horizontal="center"/>
    </xf>
    <xf numFmtId="164" fontId="28" fillId="7" borderId="0" xfId="1" applyNumberFormat="1" applyFont="1" applyFill="1" applyBorder="1" applyAlignment="1">
      <alignment horizontal="center"/>
    </xf>
    <xf numFmtId="164" fontId="28" fillId="0" borderId="0" xfId="1" applyNumberFormat="1" applyFont="1" applyFill="1" applyBorder="1"/>
    <xf numFmtId="164" fontId="28" fillId="0" borderId="22" xfId="1" applyNumberFormat="1" applyFont="1" applyBorder="1" applyAlignment="1">
      <alignment horizontal="center" vertical="center"/>
    </xf>
    <xf numFmtId="164" fontId="28" fillId="0" borderId="0" xfId="1" applyNumberFormat="1" applyFont="1" applyBorder="1" applyAlignment="1">
      <alignment horizontal="center" vertical="center"/>
    </xf>
    <xf numFmtId="164" fontId="28" fillId="0" borderId="0" xfId="0" applyNumberFormat="1" applyFont="1" applyBorder="1" applyAlignment="1">
      <alignment horizontal="center" vertical="center"/>
    </xf>
    <xf numFmtId="0" fontId="28" fillId="0" borderId="0" xfId="0" applyFont="1" applyAlignment="1">
      <alignment horizontal="center" vertical="center"/>
    </xf>
    <xf numFmtId="164" fontId="28" fillId="0" borderId="22" xfId="0" applyNumberFormat="1" applyFont="1" applyBorder="1" applyAlignment="1">
      <alignment horizontal="center" vertical="center"/>
    </xf>
    <xf numFmtId="10" fontId="28" fillId="0" borderId="22" xfId="3" applyNumberFormat="1" applyFont="1" applyBorder="1" applyAlignment="1">
      <alignment horizontal="center" vertical="center"/>
    </xf>
    <xf numFmtId="10" fontId="28" fillId="0" borderId="0" xfId="3" applyNumberFormat="1" applyFont="1" applyBorder="1" applyAlignment="1">
      <alignment horizontal="center" vertical="center"/>
    </xf>
    <xf numFmtId="0" fontId="28" fillId="0" borderId="22" xfId="0" applyFont="1" applyBorder="1" applyAlignment="1">
      <alignment horizontal="left" vertical="center" wrapText="1"/>
    </xf>
    <xf numFmtId="0" fontId="28" fillId="0" borderId="0" xfId="0" applyFont="1" applyBorder="1" applyAlignment="1">
      <alignment horizontal="left" vertical="center" wrapText="1"/>
    </xf>
    <xf numFmtId="0" fontId="23" fillId="9" borderId="26" xfId="0" applyFont="1" applyFill="1" applyBorder="1" applyAlignment="1">
      <alignment horizontal="center" vertical="center" wrapText="1"/>
    </xf>
    <xf numFmtId="0" fontId="23" fillId="9" borderId="27" xfId="0" applyFont="1" applyFill="1" applyBorder="1" applyAlignment="1">
      <alignment horizontal="center" vertical="center" wrapText="1"/>
    </xf>
    <xf numFmtId="10" fontId="28" fillId="0" borderId="21" xfId="3" applyNumberFormat="1" applyFont="1" applyFill="1" applyBorder="1"/>
    <xf numFmtId="0" fontId="28" fillId="0" borderId="21" xfId="0" applyFont="1" applyFill="1" applyBorder="1"/>
    <xf numFmtId="10" fontId="28" fillId="0" borderId="28" xfId="3" applyNumberFormat="1" applyFont="1" applyFill="1" applyBorder="1"/>
    <xf numFmtId="0" fontId="23" fillId="0" borderId="29"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28" fillId="0" borderId="31" xfId="0" applyFont="1" applyFill="1" applyBorder="1"/>
    <xf numFmtId="10" fontId="28" fillId="0" borderId="31" xfId="3" applyNumberFormat="1" applyFont="1" applyFill="1" applyBorder="1"/>
    <xf numFmtId="10" fontId="28" fillId="0" borderId="0" xfId="3" applyNumberFormat="1" applyFont="1" applyFill="1" applyBorder="1"/>
    <xf numFmtId="0" fontId="22" fillId="0" borderId="31" xfId="0" applyFont="1" applyFill="1" applyBorder="1" applyAlignment="1">
      <alignment horizontal="center" vertical="center"/>
    </xf>
    <xf numFmtId="10" fontId="22" fillId="0" borderId="31" xfId="3" applyNumberFormat="1" applyFont="1" applyFill="1" applyBorder="1" applyAlignment="1">
      <alignment horizontal="center" vertical="center"/>
    </xf>
    <xf numFmtId="10" fontId="22" fillId="0" borderId="0" xfId="3" applyNumberFormat="1" applyFont="1" applyFill="1" applyBorder="1" applyAlignment="1">
      <alignment horizontal="center" vertical="center"/>
    </xf>
    <xf numFmtId="0" fontId="23" fillId="9" borderId="32" xfId="0" applyFont="1" applyFill="1" applyBorder="1" applyAlignment="1">
      <alignment horizontal="center" vertical="center" wrapText="1"/>
    </xf>
    <xf numFmtId="0" fontId="22" fillId="10" borderId="33" xfId="0" applyFont="1" applyFill="1" applyBorder="1" applyAlignment="1">
      <alignment horizontal="center" vertical="center"/>
    </xf>
    <xf numFmtId="10" fontId="22" fillId="10" borderId="34" xfId="3" applyNumberFormat="1" applyFont="1" applyFill="1" applyBorder="1" applyAlignment="1">
      <alignment horizontal="center" vertical="center"/>
    </xf>
    <xf numFmtId="10" fontId="22" fillId="10" borderId="35" xfId="3" applyNumberFormat="1" applyFont="1" applyFill="1" applyBorder="1" applyAlignment="1">
      <alignment horizontal="center" vertical="center"/>
    </xf>
    <xf numFmtId="0" fontId="23"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9" fontId="28" fillId="0" borderId="1" xfId="3" applyFont="1" applyBorder="1" applyAlignment="1">
      <alignment horizontal="center"/>
    </xf>
    <xf numFmtId="10" fontId="28" fillId="0" borderId="1" xfId="0" applyNumberFormat="1" applyFont="1" applyBorder="1" applyAlignment="1">
      <alignment horizontal="center"/>
    </xf>
    <xf numFmtId="43" fontId="0" fillId="0" borderId="1" xfId="1" applyFont="1" applyBorder="1"/>
    <xf numFmtId="0" fontId="0" fillId="0" borderId="1" xfId="0" applyBorder="1"/>
    <xf numFmtId="43" fontId="0" fillId="0" borderId="1" xfId="0" applyNumberFormat="1" applyBorder="1"/>
    <xf numFmtId="43" fontId="0" fillId="0" borderId="1" xfId="0" applyNumberFormat="1" applyBorder="1" applyAlignment="1">
      <alignment wrapText="1"/>
    </xf>
    <xf numFmtId="0" fontId="0" fillId="0" borderId="0" xfId="0"/>
    <xf numFmtId="3" fontId="0" fillId="0" borderId="0" xfId="0" applyNumberFormat="1"/>
    <xf numFmtId="0" fontId="13" fillId="0" borderId="1" xfId="0" applyFont="1" applyBorder="1"/>
    <xf numFmtId="3" fontId="13" fillId="0" borderId="1" xfId="0" applyNumberFormat="1" applyFont="1" applyBorder="1"/>
    <xf numFmtId="3" fontId="13" fillId="0" borderId="0" xfId="0" applyNumberFormat="1" applyFont="1" applyBorder="1"/>
    <xf numFmtId="3" fontId="20" fillId="0" borderId="0" xfId="0" applyNumberFormat="1" applyFont="1" applyBorder="1"/>
    <xf numFmtId="3" fontId="13" fillId="0" borderId="13" xfId="0" applyNumberFormat="1" applyFont="1" applyBorder="1"/>
    <xf numFmtId="3" fontId="29" fillId="0" borderId="0" xfId="0" applyNumberFormat="1" applyFont="1" applyBorder="1" applyAlignment="1">
      <alignment horizontal="right"/>
    </xf>
    <xf numFmtId="0" fontId="13" fillId="0" borderId="0" xfId="0" applyFont="1" applyBorder="1"/>
    <xf numFmtId="0" fontId="13" fillId="0" borderId="0" xfId="0" applyFont="1" applyFill="1" applyBorder="1"/>
    <xf numFmtId="3" fontId="13" fillId="0" borderId="0" xfId="0" applyNumberFormat="1" applyFont="1" applyFill="1" applyBorder="1"/>
    <xf numFmtId="3" fontId="0" fillId="0" borderId="0" xfId="0" applyNumberFormat="1" applyBorder="1"/>
    <xf numFmtId="3" fontId="30" fillId="0" borderId="1" xfId="0" applyNumberFormat="1" applyFont="1" applyBorder="1"/>
    <xf numFmtId="0" fontId="13" fillId="0" borderId="0" xfId="0" applyFont="1" applyBorder="1" applyAlignment="1">
      <alignment horizontal="center" wrapText="1"/>
    </xf>
    <xf numFmtId="0" fontId="30" fillId="11" borderId="1" xfId="0" applyFont="1" applyFill="1" applyBorder="1" applyAlignment="1">
      <alignment horizontal="center" vertical="center" wrapText="1"/>
    </xf>
    <xf numFmtId="0" fontId="30" fillId="11" borderId="13" xfId="0" applyFont="1" applyFill="1" applyBorder="1" applyAlignment="1">
      <alignment horizontal="center" vertical="center" wrapText="1"/>
    </xf>
    <xf numFmtId="0" fontId="30" fillId="11" borderId="12" xfId="0" applyFont="1" applyFill="1" applyBorder="1" applyAlignment="1">
      <alignment horizontal="center" vertical="center" wrapText="1"/>
    </xf>
    <xf numFmtId="0" fontId="13" fillId="0" borderId="0" xfId="0" applyFont="1" applyFill="1" applyBorder="1" applyAlignment="1">
      <alignment horizontal="center" wrapText="1"/>
    </xf>
    <xf numFmtId="3" fontId="30" fillId="0" borderId="0" xfId="0" applyNumberFormat="1" applyFont="1" applyBorder="1"/>
    <xf numFmtId="0" fontId="13" fillId="0" borderId="13" xfId="0" applyFont="1" applyBorder="1"/>
    <xf numFmtId="3" fontId="13" fillId="0" borderId="1" xfId="0" applyNumberFormat="1" applyFont="1" applyBorder="1" applyAlignment="1">
      <alignment horizontal="center"/>
    </xf>
    <xf numFmtId="0" fontId="13" fillId="0" borderId="1" xfId="0" applyFont="1" applyBorder="1" applyAlignment="1">
      <alignment horizontal="center"/>
    </xf>
    <xf numFmtId="0" fontId="0" fillId="0" borderId="0" xfId="0" applyBorder="1"/>
    <xf numFmtId="3" fontId="13" fillId="0" borderId="18" xfId="0" applyNumberFormat="1" applyFont="1" applyBorder="1"/>
    <xf numFmtId="3" fontId="34" fillId="0" borderId="0" xfId="0" applyNumberFormat="1" applyFont="1"/>
    <xf numFmtId="3" fontId="13" fillId="12" borderId="1" xfId="0" applyNumberFormat="1" applyFont="1" applyFill="1" applyBorder="1"/>
    <xf numFmtId="3" fontId="13" fillId="12" borderId="13" xfId="0" applyNumberFormat="1" applyFont="1" applyFill="1" applyBorder="1"/>
    <xf numFmtId="0" fontId="0" fillId="0" borderId="41" xfId="0" applyBorder="1"/>
    <xf numFmtId="3" fontId="13" fillId="12" borderId="0" xfId="0" applyNumberFormat="1" applyFont="1" applyFill="1"/>
    <xf numFmtId="3" fontId="0" fillId="0" borderId="0" xfId="0" applyNumberFormat="1"/>
    <xf numFmtId="3" fontId="13" fillId="0" borderId="17" xfId="0" applyNumberFormat="1" applyFont="1" applyBorder="1"/>
    <xf numFmtId="3" fontId="13" fillId="12" borderId="1" xfId="0" applyNumberFormat="1" applyFont="1" applyFill="1" applyBorder="1"/>
    <xf numFmtId="3" fontId="13" fillId="0" borderId="12" xfId="0" applyNumberFormat="1" applyFont="1" applyBorder="1"/>
    <xf numFmtId="3" fontId="13" fillId="0" borderId="39" xfId="0" applyNumberFormat="1" applyFont="1" applyBorder="1"/>
    <xf numFmtId="3" fontId="13" fillId="0" borderId="17" xfId="0" applyNumberFormat="1" applyFont="1" applyBorder="1" applyAlignment="1">
      <alignment horizontal="center"/>
    </xf>
    <xf numFmtId="3" fontId="13" fillId="13" borderId="36" xfId="0" applyNumberFormat="1" applyFont="1" applyFill="1" applyBorder="1"/>
    <xf numFmtId="3" fontId="13" fillId="13" borderId="40" xfId="0" applyNumberFormat="1" applyFont="1" applyFill="1" applyBorder="1"/>
    <xf numFmtId="3" fontId="13" fillId="0" borderId="23" xfId="0" applyNumberFormat="1" applyFont="1" applyBorder="1"/>
    <xf numFmtId="3" fontId="20" fillId="0" borderId="42" xfId="0" applyNumberFormat="1" applyFont="1" applyBorder="1"/>
    <xf numFmtId="0" fontId="0" fillId="0" borderId="43" xfId="0" applyBorder="1"/>
    <xf numFmtId="3" fontId="29" fillId="12" borderId="44" xfId="0" applyNumberFormat="1" applyFont="1" applyFill="1" applyBorder="1"/>
    <xf numFmtId="3" fontId="4" fillId="0" borderId="0" xfId="0" applyNumberFormat="1" applyFont="1" applyBorder="1" applyAlignment="1"/>
    <xf numFmtId="3" fontId="13" fillId="2" borderId="1" xfId="0" applyNumberFormat="1" applyFont="1" applyFill="1" applyBorder="1"/>
    <xf numFmtId="0" fontId="13" fillId="2" borderId="1" xfId="0" applyFont="1" applyFill="1" applyBorder="1"/>
    <xf numFmtId="0" fontId="10" fillId="4" borderId="4" xfId="2" applyFont="1" applyFill="1" applyBorder="1" applyAlignment="1">
      <alignment horizontal="center" vertical="center"/>
    </xf>
    <xf numFmtId="0" fontId="10" fillId="4" borderId="5" xfId="2" applyFont="1" applyFill="1" applyBorder="1" applyAlignment="1">
      <alignment horizontal="center" vertical="center"/>
    </xf>
    <xf numFmtId="0" fontId="9" fillId="3" borderId="2" xfId="0" applyFont="1" applyFill="1" applyBorder="1" applyAlignment="1">
      <alignment horizontal="center"/>
    </xf>
    <xf numFmtId="0" fontId="0" fillId="3" borderId="2" xfId="0" applyFill="1" applyBorder="1" applyAlignment="1">
      <alignment horizontal="center"/>
    </xf>
    <xf numFmtId="0" fontId="13" fillId="0" borderId="0" xfId="0" applyFont="1" applyAlignment="1">
      <alignment horizontal="center" vertical="top" wrapText="1"/>
    </xf>
    <xf numFmtId="0" fontId="0" fillId="0" borderId="0" xfId="0" applyAlignment="1">
      <alignment horizontal="center" vertical="top" wrapText="1"/>
    </xf>
    <xf numFmtId="0" fontId="20" fillId="0" borderId="0" xfId="0" applyFont="1" applyAlignment="1">
      <alignment horizontal="center" vertical="top" wrapText="1"/>
    </xf>
    <xf numFmtId="0" fontId="28" fillId="0" borderId="1" xfId="0" applyFont="1" applyBorder="1" applyAlignment="1">
      <alignment horizontal="left"/>
    </xf>
    <xf numFmtId="0" fontId="20" fillId="0" borderId="45" xfId="0" applyFont="1" applyBorder="1" applyAlignment="1">
      <alignment horizontal="center"/>
    </xf>
    <xf numFmtId="0" fontId="20" fillId="0" borderId="46" xfId="0" applyFont="1" applyBorder="1" applyAlignment="1">
      <alignment horizontal="center"/>
    </xf>
    <xf numFmtId="0" fontId="20" fillId="0" borderId="47" xfId="0" applyFont="1" applyBorder="1" applyAlignment="1">
      <alignment horizontal="center"/>
    </xf>
    <xf numFmtId="0" fontId="29" fillId="0" borderId="48" xfId="0" applyFont="1" applyBorder="1" applyAlignment="1">
      <alignment horizontal="center"/>
    </xf>
    <xf numFmtId="0" fontId="29" fillId="0" borderId="49" xfId="0" applyFont="1" applyBorder="1" applyAlignment="1">
      <alignment horizontal="center"/>
    </xf>
    <xf numFmtId="0" fontId="29" fillId="0" borderId="50" xfId="0" applyFont="1" applyBorder="1" applyAlignment="1">
      <alignment horizontal="center"/>
    </xf>
    <xf numFmtId="0" fontId="13" fillId="0" borderId="0" xfId="0" applyFont="1" applyBorder="1" applyAlignment="1">
      <alignment horizontal="center" vertical="center" wrapText="1"/>
    </xf>
    <xf numFmtId="0" fontId="13" fillId="0" borderId="38" xfId="0" applyFont="1" applyBorder="1" applyAlignment="1">
      <alignment horizontal="center" vertical="center" wrapText="1"/>
    </xf>
    <xf numFmtId="0" fontId="31" fillId="0" borderId="18" xfId="0" applyFont="1" applyBorder="1" applyAlignment="1">
      <alignment horizontal="center"/>
    </xf>
    <xf numFmtId="0" fontId="13" fillId="0" borderId="37" xfId="0" applyFont="1" applyBorder="1" applyAlignment="1">
      <alignment horizontal="center"/>
    </xf>
    <xf numFmtId="0" fontId="13" fillId="0" borderId="17" xfId="0" applyFont="1" applyBorder="1" applyAlignment="1">
      <alignment horizontal="center"/>
    </xf>
    <xf numFmtId="0" fontId="13" fillId="0" borderId="51" xfId="0" applyFont="1" applyBorder="1" applyAlignment="1">
      <alignment horizontal="center" wrapText="1"/>
    </xf>
    <xf numFmtId="0" fontId="13" fillId="0" borderId="36" xfId="0" applyFont="1" applyBorder="1" applyAlignment="1">
      <alignment horizontal="center" wrapText="1"/>
    </xf>
    <xf numFmtId="3" fontId="4" fillId="0" borderId="23" xfId="0" applyNumberFormat="1" applyFont="1" applyBorder="1" applyAlignment="1">
      <alignment horizontal="center"/>
    </xf>
    <xf numFmtId="3" fontId="4" fillId="0" borderId="25" xfId="0" applyNumberFormat="1" applyFont="1" applyBorder="1" applyAlignment="1">
      <alignment horizontal="center"/>
    </xf>
    <xf numFmtId="0" fontId="35" fillId="12" borderId="52" xfId="0" applyFont="1" applyFill="1" applyBorder="1" applyAlignment="1">
      <alignment horizontal="center" vertical="center" wrapText="1"/>
    </xf>
    <xf numFmtId="0" fontId="35" fillId="12" borderId="53" xfId="0" applyFont="1" applyFill="1" applyBorder="1" applyAlignment="1">
      <alignment horizontal="center" vertical="center" wrapText="1"/>
    </xf>
    <xf numFmtId="0" fontId="35" fillId="12" borderId="54" xfId="0" applyFont="1" applyFill="1" applyBorder="1" applyAlignment="1">
      <alignment horizontal="center" vertical="center" wrapText="1"/>
    </xf>
    <xf numFmtId="0" fontId="35" fillId="12" borderId="55" xfId="0" applyFont="1" applyFill="1" applyBorder="1" applyAlignment="1">
      <alignment horizontal="center" vertical="center" wrapText="1"/>
    </xf>
    <xf numFmtId="0" fontId="35" fillId="12" borderId="56" xfId="0" applyFont="1" applyFill="1" applyBorder="1" applyAlignment="1">
      <alignment horizontal="center" vertical="center" wrapText="1"/>
    </xf>
    <xf numFmtId="0" fontId="35" fillId="12" borderId="57" xfId="0" applyFont="1" applyFill="1" applyBorder="1" applyAlignment="1">
      <alignment horizontal="center" vertical="center" wrapText="1"/>
    </xf>
    <xf numFmtId="0" fontId="32" fillId="0" borderId="0" xfId="0" applyFont="1" applyAlignment="1">
      <alignment horizontal="center"/>
    </xf>
    <xf numFmtId="0" fontId="29" fillId="0" borderId="0" xfId="0" applyFont="1" applyBorder="1" applyAlignment="1">
      <alignment horizontal="center" wrapText="1"/>
    </xf>
    <xf numFmtId="0" fontId="31" fillId="0" borderId="0" xfId="0" applyFont="1" applyBorder="1" applyAlignment="1">
      <alignment horizontal="center"/>
    </xf>
    <xf numFmtId="0" fontId="20" fillId="0" borderId="0" xfId="0" applyFont="1" applyBorder="1" applyAlignment="1">
      <alignment horizontal="center"/>
    </xf>
    <xf numFmtId="0" fontId="0" fillId="0" borderId="0" xfId="0" applyBorder="1" applyAlignment="1">
      <alignment horizontal="center"/>
    </xf>
    <xf numFmtId="0" fontId="30" fillId="11" borderId="18" xfId="0" applyFont="1" applyFill="1" applyBorder="1" applyAlignment="1">
      <alignment horizontal="center"/>
    </xf>
    <xf numFmtId="0" fontId="33" fillId="11" borderId="37" xfId="0" applyFont="1" applyFill="1" applyBorder="1" applyAlignment="1">
      <alignment horizontal="center"/>
    </xf>
    <xf numFmtId="0" fontId="33" fillId="11" borderId="17" xfId="0" applyFont="1" applyFill="1" applyBorder="1" applyAlignment="1">
      <alignment horizontal="center"/>
    </xf>
    <xf numFmtId="3" fontId="32" fillId="0" borderId="18" xfId="0" applyNumberFormat="1" applyFont="1" applyBorder="1" applyAlignment="1">
      <alignment horizontal="center"/>
    </xf>
    <xf numFmtId="3" fontId="32" fillId="0" borderId="37" xfId="0" applyNumberFormat="1" applyFont="1" applyBorder="1" applyAlignment="1">
      <alignment horizontal="center"/>
    </xf>
  </cellXfs>
  <cellStyles count="4">
    <cellStyle name="Millares" xfId="1" builtinId="3"/>
    <cellStyle name="Normal" xfId="0" builtinId="0"/>
    <cellStyle name="Normal 3 2" xfId="2"/>
    <cellStyle name="Porcentaje" xfId="3" builtinId="5"/>
  </cellStyles>
  <dxfs count="20">
    <dxf>
      <font>
        <b val="0"/>
        <i val="0"/>
        <strike val="0"/>
        <condense val="0"/>
        <extend val="0"/>
        <outline val="0"/>
        <shadow val="0"/>
        <u val="none"/>
        <vertAlign val="baseline"/>
        <sz val="10"/>
        <color theme="1"/>
        <name val="Calibri"/>
        <scheme val="minor"/>
      </font>
      <numFmt numFmtId="14" formatCode="0.00%"/>
      <fill>
        <patternFill patternType="none">
          <fgColor indexed="64"/>
          <bgColor indexed="65"/>
        </patternFill>
      </fill>
      <border diagonalUp="0" diagonalDown="0">
        <left/>
        <right/>
        <top/>
        <bottom style="thin">
          <color theme="0"/>
        </bottom>
        <vertical/>
        <horizontal/>
      </border>
    </dxf>
    <dxf>
      <font>
        <b val="0"/>
        <i val="0"/>
        <strike val="0"/>
        <condense val="0"/>
        <extend val="0"/>
        <outline val="0"/>
        <shadow val="0"/>
        <u val="none"/>
        <vertAlign val="baseline"/>
        <sz val="10"/>
        <color theme="1"/>
        <name val="Calibri"/>
        <scheme val="minor"/>
      </font>
      <numFmt numFmtId="14" formatCode="0.00%"/>
      <fill>
        <patternFill patternType="none">
          <fgColor indexed="64"/>
          <bgColor indexed="65"/>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0"/>
        <color theme="1"/>
        <name val="Calibri"/>
        <scheme val="minor"/>
      </font>
      <numFmt numFmtId="14" formatCode="0.00%"/>
      <fill>
        <patternFill patternType="none">
          <fgColor indexed="64"/>
          <bgColor indexed="65"/>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0"/>
        <color theme="1"/>
        <name val="Calibri"/>
        <scheme val="minor"/>
      </font>
      <numFmt numFmtId="14" formatCode="0.00%"/>
      <fill>
        <patternFill patternType="none">
          <fgColor indexed="64"/>
          <bgColor indexed="65"/>
        </patternFill>
      </fill>
      <border diagonalUp="0" diagonalDown="0" outline="0">
        <left/>
        <right style="thin">
          <color theme="0"/>
        </right>
        <top/>
        <bottom style="thin">
          <color theme="0"/>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border diagonalUp="0" diagonalDown="0">
        <left/>
        <right style="thin">
          <color theme="0"/>
        </right>
        <top/>
        <bottom style="thin">
          <color theme="0"/>
        </bottom>
        <vertical/>
        <horizontal/>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dxf>
    <dxf>
      <border outline="0">
        <bottom style="thick">
          <color theme="0"/>
        </bottom>
      </border>
    </dxf>
    <dxf>
      <font>
        <b/>
        <i val="0"/>
        <strike val="0"/>
        <condense val="0"/>
        <extend val="0"/>
        <outline val="0"/>
        <shadow val="0"/>
        <u val="none"/>
        <vertAlign val="baseline"/>
        <sz val="10"/>
        <color theme="0"/>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theme="1"/>
        <name val="Calibri"/>
        <scheme val="minor"/>
      </font>
      <numFmt numFmtId="14" formatCode="0.00%"/>
    </dxf>
    <dxf>
      <font>
        <b val="0"/>
        <i val="0"/>
        <strike val="0"/>
        <condense val="0"/>
        <extend val="0"/>
        <outline val="0"/>
        <shadow val="0"/>
        <u val="none"/>
        <vertAlign val="baseline"/>
        <sz val="10"/>
        <color theme="1"/>
        <name val="Calibri"/>
        <scheme val="minor"/>
      </font>
      <numFmt numFmtId="164" formatCode="_ * #,##0_ ;_ * \-#,##0_ ;_ * &quot;-&quot;??_ ;_ @_ "/>
    </dxf>
    <dxf>
      <font>
        <b val="0"/>
        <i val="0"/>
        <strike val="0"/>
        <condense val="0"/>
        <extend val="0"/>
        <outline val="0"/>
        <shadow val="0"/>
        <u val="none"/>
        <vertAlign val="baseline"/>
        <sz val="10"/>
        <color theme="1"/>
        <name val="Calibri"/>
        <scheme val="minor"/>
      </font>
      <numFmt numFmtId="164" formatCode="_ * #,##0_ ;_ * \-#,##0_ ;_ * &quot;-&quot;??_ ;_ @_ "/>
    </dxf>
    <dxf>
      <font>
        <b val="0"/>
        <i val="0"/>
        <strike val="0"/>
        <condense val="0"/>
        <extend val="0"/>
        <outline val="0"/>
        <shadow val="0"/>
        <u val="none"/>
        <vertAlign val="baseline"/>
        <sz val="10"/>
        <color theme="1"/>
        <name val="Calibri"/>
        <scheme val="minor"/>
      </font>
      <numFmt numFmtId="164" formatCode="_ * #,##0_ ;_ * \-#,##0_ ;_ * &quot;-&quot;??_ ;_ @_ "/>
    </dxf>
    <dxf>
      <font>
        <b val="0"/>
        <i val="0"/>
        <strike val="0"/>
        <condense val="0"/>
        <extend val="0"/>
        <outline val="0"/>
        <shadow val="0"/>
        <u val="none"/>
        <vertAlign val="baseline"/>
        <sz val="10"/>
        <color theme="1"/>
        <name val="Calibri"/>
        <scheme val="minor"/>
      </font>
      <numFmt numFmtId="164" formatCode="_ * #,##0_ ;_ * \-#,##0_ ;_ * &quot;-&quot;??_ ;_ @_ "/>
      <alignment horizontal="center" vertical="bottom" textRotation="0" wrapText="0" relativeIndent="0" justifyLastLine="0" shrinkToFit="0" readingOrder="0"/>
    </dxf>
    <dxf>
      <font>
        <b val="0"/>
        <i val="0"/>
        <strike val="0"/>
        <condense val="0"/>
        <extend val="0"/>
        <outline val="0"/>
        <shadow val="0"/>
        <u val="none"/>
        <vertAlign val="baseline"/>
        <sz val="10"/>
        <color theme="1"/>
        <name val="Calibri"/>
        <scheme val="minor"/>
      </font>
      <numFmt numFmtId="164" formatCode="_ * #,##0_ ;_ * \-#,##0_ ;_ * &quot;-&quot;??_ ;_ @_ "/>
      <alignment horizontal="center" vertical="bottom" textRotation="0" wrapText="0" relativeIndent="0" justifyLastLine="0" shrinkToFit="0" readingOrder="0"/>
    </dxf>
    <dxf>
      <font>
        <b val="0"/>
        <i val="0"/>
        <strike val="0"/>
        <condense val="0"/>
        <extend val="0"/>
        <outline val="0"/>
        <shadow val="0"/>
        <u val="none"/>
        <vertAlign val="baseline"/>
        <sz val="10"/>
        <color theme="1"/>
        <name val="Calibri"/>
        <scheme val="minor"/>
      </font>
      <numFmt numFmtId="164" formatCode="_ * #,##0_ ;_ * \-#,##0_ ;_ * &quot;-&quot;??_ ;_ @_ "/>
      <alignment horizontal="center" vertical="bottom" textRotation="0" wrapText="0" relativeIndent="0" justifyLastLine="0" shrinkToFit="0" readingOrder="0"/>
    </dxf>
    <dxf>
      <font>
        <b val="0"/>
        <i val="0"/>
        <strike val="0"/>
        <condense val="0"/>
        <extend val="0"/>
        <outline val="0"/>
        <shadow val="0"/>
        <u val="none"/>
        <vertAlign val="baseline"/>
        <sz val="10"/>
        <color theme="1"/>
        <name val="Calibri"/>
        <scheme val="minor"/>
      </font>
      <numFmt numFmtId="164" formatCode="_ * #,##0_ ;_ * \-#,##0_ ;_ * &quot;-&quot;??_ ;_ @_ "/>
      <alignment horizontal="center" vertical="bottom" textRotation="0" wrapText="0" relativeIndent="0" justifyLastLine="0" shrinkToFit="0" readingOrder="0"/>
    </dxf>
    <dxf>
      <font>
        <b val="0"/>
        <i val="0"/>
        <strike val="0"/>
        <condense val="0"/>
        <extend val="0"/>
        <outline val="0"/>
        <shadow val="0"/>
        <u val="none"/>
        <vertAlign val="baseline"/>
        <sz val="10"/>
        <color theme="1"/>
        <name val="Calibri"/>
        <scheme val="minor"/>
      </font>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s>
  <tableStyles count="0" defaultTableStyle="TableStyleMedium2" defaultPivotStyle="PivotStyleLight16"/>
  <colors>
    <mruColors>
      <color rgb="FFE7E2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VE"/>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s-VE" baseline="0"/>
              <a:t>Recaudación SENIAT (VES)</a:t>
            </a:r>
            <a:endParaRPr lang="es-VE"/>
          </a:p>
        </c:rich>
      </c:tx>
      <c:overlay val="0"/>
    </c:title>
    <c:autoTitleDeleted val="0"/>
    <c:plotArea>
      <c:layout/>
      <c:areaChart>
        <c:grouping val="stacked"/>
        <c:varyColors val="0"/>
        <c:ser>
          <c:idx val="0"/>
          <c:order val="0"/>
          <c:tx>
            <c:strRef>
              <c:f>'CUADRO DEFINITIVO'!$C$2</c:f>
              <c:strCache>
                <c:ptCount val="1"/>
                <c:pt idx="0">
                  <c:v>ISLR (VES)</c:v>
                </c:pt>
              </c:strCache>
            </c:strRef>
          </c:tx>
          <c:cat>
            <c:strRef>
              <c:f>'CUADRO DEFINITIVO'!$B$3:$B$14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'CUADRO DEFINITIVO'!$C$3:$C$14</c:f>
              <c:numCache>
                <c:formatCode>_ * #,##0_ ;_ * \-#,##0_ ;_ * "-"??_ ;_ @_ </c:formatCode>
                <c:ptCount val="12"/>
                <c:pt idx="0">
                  <c:v>1547982868775</c:v>
                </c:pt>
                <c:pt idx="1">
                  <c:v>2004544348518</c:v>
                </c:pt>
                <c:pt idx="2">
                  <c:v>4873000000000</c:v>
                </c:pt>
                <c:pt idx="4">
                  <c:v>2308971901551</c:v>
                </c:pt>
              </c:numCache>
            </c:numRef>
          </c:val>
        </c:ser>
        <c:ser>
          <c:idx val="1"/>
          <c:order val="1"/>
          <c:tx>
            <c:strRef>
              <c:f>'CUADRO DEFINITIVO'!$D$2</c:f>
              <c:strCache>
                <c:ptCount val="1"/>
                <c:pt idx="0">
                  <c:v>IVA (VES)</c:v>
                </c:pt>
              </c:strCache>
            </c:strRef>
          </c:tx>
          <c:cat>
            <c:strRef>
              <c:f>'CUADRO DEFINITIVO'!$B$3:$B$14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'CUADRO DEFINITIVO'!$D$3:$D$14</c:f>
              <c:numCache>
                <c:formatCode>_ * #,##0_ ;_ * \-#,##0_ ;_ * "-"??_ ;_ @_ </c:formatCode>
                <c:ptCount val="12"/>
                <c:pt idx="0">
                  <c:v>4196589266644</c:v>
                </c:pt>
                <c:pt idx="1">
                  <c:v>5570977022086</c:v>
                </c:pt>
                <c:pt idx="2">
                  <c:v>11485000000000</c:v>
                </c:pt>
                <c:pt idx="4">
                  <c:v>6931607485519</c:v>
                </c:pt>
              </c:numCache>
            </c:numRef>
          </c:val>
        </c:ser>
        <c:ser>
          <c:idx val="2"/>
          <c:order val="2"/>
          <c:tx>
            <c:strRef>
              <c:f>'CUADRO DEFINITIVO'!$E$2</c:f>
              <c:strCache>
                <c:ptCount val="1"/>
                <c:pt idx="0">
                  <c:v>RENTA ADUANERA (VES)</c:v>
                </c:pt>
              </c:strCache>
            </c:strRef>
          </c:tx>
          <c:cat>
            <c:strRef>
              <c:f>'CUADRO DEFINITIVO'!$B$3:$B$14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'CUADRO DEFINITIVO'!$E$3:$E$14</c:f>
              <c:numCache>
                <c:formatCode>_ * #,##0_ ;_ * \-#,##0_ ;_ * "-"??_ ;_ @_ </c:formatCode>
                <c:ptCount val="12"/>
                <c:pt idx="0">
                  <c:v>767127947846</c:v>
                </c:pt>
                <c:pt idx="1">
                  <c:v>847582798933</c:v>
                </c:pt>
                <c:pt idx="2">
                  <c:v>2797000000000</c:v>
                </c:pt>
                <c:pt idx="4">
                  <c:v>1329904311881</c:v>
                </c:pt>
              </c:numCache>
            </c:numRef>
          </c:val>
        </c:ser>
        <c:ser>
          <c:idx val="3"/>
          <c:order val="3"/>
          <c:tx>
            <c:strRef>
              <c:f>'CUADRO DEFINITIVO'!$F$2</c:f>
              <c:strCache>
                <c:ptCount val="1"/>
                <c:pt idx="0">
                  <c:v>OTRAS RENTAS (VES)</c:v>
                </c:pt>
              </c:strCache>
            </c:strRef>
          </c:tx>
          <c:cat>
            <c:strRef>
              <c:f>'CUADRO DEFINITIVO'!$B$3:$B$14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'CUADRO DEFINITIVO'!$F$3:$F$14</c:f>
              <c:numCache>
                <c:formatCode>_ * #,##0_ ;_ * \-#,##0_ ;_ * "-"??_ ;_ @_ </c:formatCode>
                <c:ptCount val="12"/>
                <c:pt idx="0">
                  <c:v>2826802051792</c:v>
                </c:pt>
                <c:pt idx="1">
                  <c:v>2775243415689</c:v>
                </c:pt>
                <c:pt idx="2">
                  <c:v>5801000000000</c:v>
                </c:pt>
                <c:pt idx="4">
                  <c:v>3875881196430</c:v>
                </c:pt>
              </c:numCache>
            </c:numRef>
          </c:val>
        </c:ser>
        <c:ser>
          <c:idx val="4"/>
          <c:order val="4"/>
          <c:tx>
            <c:strRef>
              <c:f>'CUADRO DEFINITIVO'!$G$2</c:f>
              <c:strCache>
                <c:ptCount val="1"/>
                <c:pt idx="0">
                  <c:v>TOTAL CALCULADO (VES)</c:v>
                </c:pt>
              </c:strCache>
            </c:strRef>
          </c:tx>
          <c:cat>
            <c:strRef>
              <c:f>'CUADRO DEFINITIVO'!$B$3:$B$14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'CUADRO DEFINITIVO'!$G$3:$G$14</c:f>
              <c:numCache>
                <c:formatCode>_ * #,##0_ ;_ * \-#,##0_ ;_ * "-"??_ ;_ @_ </c:formatCode>
                <c:ptCount val="12"/>
                <c:pt idx="0">
                  <c:v>9338502135057</c:v>
                </c:pt>
                <c:pt idx="1">
                  <c:v>11198347585226</c:v>
                </c:pt>
                <c:pt idx="2">
                  <c:v>24956000000000</c:v>
                </c:pt>
                <c:pt idx="4">
                  <c:v>14446364895381</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dropLines/>
        <c:axId val="86770048"/>
        <c:axId val="86772736"/>
      </c:areaChart>
      <c:catAx>
        <c:axId val="86770048"/>
        <c:scaling>
          <c:orientation val="minMax"/>
        </c:scaling>
        <c:delete val="0"/>
        <c:axPos val="b"/>
        <c:majorTickMark val="none"/>
        <c:minorTickMark val="none"/>
        <c:tickLblPos val="nextTo"/>
        <c:crossAx val="86772736"/>
        <c:crosses val="autoZero"/>
        <c:auto val="1"/>
        <c:lblAlgn val="ctr"/>
        <c:lblOffset val="100"/>
        <c:noMultiLvlLbl val="0"/>
      </c:catAx>
      <c:valAx>
        <c:axId val="86772736"/>
        <c:scaling>
          <c:orientation val="minMax"/>
        </c:scaling>
        <c:delete val="0"/>
        <c:axPos val="l"/>
        <c:majorGridlines/>
        <c:numFmt formatCode="_ * #,##0_ ;_ * \-#,##0_ ;_ * &quot;-&quot;??_ ;_ @_ " sourceLinked="1"/>
        <c:majorTickMark val="none"/>
        <c:minorTickMark val="none"/>
        <c:tickLblPos val="nextTo"/>
        <c:crossAx val="86770048"/>
        <c:crosses val="autoZero"/>
        <c:crossBetween val="midCat"/>
      </c:valAx>
    </c:plotArea>
    <c:legend>
      <c:legendPos val="r"/>
      <c:overlay val="0"/>
    </c:legend>
    <c:plotVisOnly val="1"/>
    <c:dispBlanksAs val="zero"/>
    <c:showDLblsOverMax val="0"/>
  </c:chart>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VE"/>
  <c:roundedCorners val="0"/>
  <mc:AlternateContent xmlns:mc="http://schemas.openxmlformats.org/markup-compatibility/2006">
    <mc:Choice xmlns:c14="http://schemas.microsoft.com/office/drawing/2007/8/2/chart" Requires="c14">
      <c14:style val="142"/>
    </mc:Choice>
    <mc:Fallback>
      <c:style val="42"/>
    </mc:Fallback>
  </mc:AlternateContent>
  <c:chart>
    <c:title>
      <c:overlay val="0"/>
    </c:title>
    <c:autoTitleDeleted val="0"/>
    <c:plotArea>
      <c:layout/>
      <c:barChart>
        <c:barDir val="col"/>
        <c:grouping val="clustered"/>
        <c:varyColors val="0"/>
        <c:ser>
          <c:idx val="0"/>
          <c:order val="0"/>
          <c:tx>
            <c:strRef>
              <c:f>'CUADRO DEFINITIVO'!$C$2</c:f>
              <c:strCache>
                <c:ptCount val="1"/>
                <c:pt idx="0">
                  <c:v>ISLR (VES)</c:v>
                </c:pt>
              </c:strCache>
            </c:strRef>
          </c:tx>
          <c:invertIfNegative val="0"/>
          <c:cat>
            <c:strRef>
              <c:f>'CUADRO DEFINITIVO'!$B$3:$B$14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'CUADRO DEFINITIVO'!$C$3:$C$14</c:f>
              <c:numCache>
                <c:formatCode>_ * #,##0_ ;_ * \-#,##0_ ;_ * "-"??_ ;_ @_ </c:formatCode>
                <c:ptCount val="12"/>
                <c:pt idx="0">
                  <c:v>1547982868775</c:v>
                </c:pt>
                <c:pt idx="1">
                  <c:v>2004544348518</c:v>
                </c:pt>
                <c:pt idx="2">
                  <c:v>4873000000000</c:v>
                </c:pt>
                <c:pt idx="4">
                  <c:v>2308971901551</c:v>
                </c:pt>
              </c:numCache>
            </c:numRef>
          </c:val>
        </c:ser>
        <c:dLbls>
          <c:showLegendKey val="0"/>
          <c:showVal val="1"/>
          <c:showCatName val="0"/>
          <c:showSerName val="0"/>
          <c:showPercent val="0"/>
          <c:showBubbleSize val="0"/>
        </c:dLbls>
        <c:gapWidth val="150"/>
        <c:overlap val="-25"/>
        <c:axId val="88088960"/>
        <c:axId val="83911424"/>
      </c:barChart>
      <c:catAx>
        <c:axId val="88088960"/>
        <c:scaling>
          <c:orientation val="minMax"/>
        </c:scaling>
        <c:delete val="0"/>
        <c:axPos val="b"/>
        <c:majorTickMark val="none"/>
        <c:minorTickMark val="none"/>
        <c:tickLblPos val="nextTo"/>
        <c:crossAx val="83911424"/>
        <c:crosses val="autoZero"/>
        <c:auto val="1"/>
        <c:lblAlgn val="ctr"/>
        <c:lblOffset val="100"/>
        <c:noMultiLvlLbl val="0"/>
      </c:catAx>
      <c:valAx>
        <c:axId val="83911424"/>
        <c:scaling>
          <c:orientation val="minMax"/>
        </c:scaling>
        <c:delete val="1"/>
        <c:axPos val="l"/>
        <c:numFmt formatCode="_ * #,##0_ ;_ * \-#,##0_ ;_ * &quot;-&quot;??_ ;_ @_ " sourceLinked="1"/>
        <c:majorTickMark val="none"/>
        <c:minorTickMark val="none"/>
        <c:tickLblPos val="none"/>
        <c:crossAx val="88088960"/>
        <c:crosses val="autoZero"/>
        <c:crossBetween val="between"/>
      </c:valAx>
    </c:plotArea>
    <c:legend>
      <c:legendPos val="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VE"/>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s-VE" baseline="0"/>
              <a:t> IVA (VES)</a:t>
            </a:r>
            <a:endParaRPr lang="es-VE"/>
          </a:p>
        </c:rich>
      </c:tx>
      <c:overlay val="0"/>
    </c:title>
    <c:autoTitleDeleted val="0"/>
    <c:plotArea>
      <c:layout/>
      <c:barChart>
        <c:barDir val="col"/>
        <c:grouping val="clustered"/>
        <c:varyColors val="0"/>
        <c:ser>
          <c:idx val="1"/>
          <c:order val="0"/>
          <c:tx>
            <c:strRef>
              <c:f>'CUADRO DEFINITIVO'!$D$2</c:f>
              <c:strCache>
                <c:ptCount val="1"/>
                <c:pt idx="0">
                  <c:v>IVA (VES)</c:v>
                </c:pt>
              </c:strCache>
            </c:strRef>
          </c:tx>
          <c:invertIfNegative val="0"/>
          <c:cat>
            <c:strRef>
              <c:f>'CUADRO DEFINITIVO'!$B$3:$B$14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'CUADRO DEFINITIVO'!$D$3:$D$14</c:f>
              <c:numCache>
                <c:formatCode>_ * #,##0_ ;_ * \-#,##0_ ;_ * "-"??_ ;_ @_ </c:formatCode>
                <c:ptCount val="12"/>
                <c:pt idx="0">
                  <c:v>4196589266644</c:v>
                </c:pt>
                <c:pt idx="1">
                  <c:v>5570977022086</c:v>
                </c:pt>
                <c:pt idx="2">
                  <c:v>11485000000000</c:v>
                </c:pt>
                <c:pt idx="4">
                  <c:v>6931607485519</c:v>
                </c:pt>
              </c:numCache>
            </c:numRef>
          </c:val>
        </c:ser>
        <c:dLbls>
          <c:showLegendKey val="0"/>
          <c:showVal val="1"/>
          <c:showCatName val="0"/>
          <c:showSerName val="0"/>
          <c:showPercent val="0"/>
          <c:showBubbleSize val="0"/>
        </c:dLbls>
        <c:gapWidth val="150"/>
        <c:overlap val="-25"/>
        <c:axId val="83932672"/>
        <c:axId val="83934208"/>
      </c:barChart>
      <c:catAx>
        <c:axId val="83932672"/>
        <c:scaling>
          <c:orientation val="minMax"/>
        </c:scaling>
        <c:delete val="0"/>
        <c:axPos val="b"/>
        <c:majorTickMark val="none"/>
        <c:minorTickMark val="none"/>
        <c:tickLblPos val="nextTo"/>
        <c:crossAx val="83934208"/>
        <c:crosses val="autoZero"/>
        <c:auto val="1"/>
        <c:lblAlgn val="ctr"/>
        <c:lblOffset val="100"/>
        <c:noMultiLvlLbl val="0"/>
      </c:catAx>
      <c:valAx>
        <c:axId val="83934208"/>
        <c:scaling>
          <c:orientation val="minMax"/>
        </c:scaling>
        <c:delete val="1"/>
        <c:axPos val="l"/>
        <c:numFmt formatCode="_ * #,##0_ ;_ * \-#,##0_ ;_ * &quot;-&quot;??_ ;_ @_ " sourceLinked="1"/>
        <c:majorTickMark val="none"/>
        <c:minorTickMark val="none"/>
        <c:tickLblPos val="none"/>
        <c:crossAx val="83932672"/>
        <c:crosses val="autoZero"/>
        <c:crossBetween val="between"/>
      </c:valAx>
    </c:plotArea>
    <c:legend>
      <c:legendPos val="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VE"/>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s-VE" baseline="0"/>
              <a:t>RENTA ADUANERA (VES)</a:t>
            </a:r>
            <a:endParaRPr lang="es-VE"/>
          </a:p>
        </c:rich>
      </c:tx>
      <c:overlay val="0"/>
    </c:title>
    <c:autoTitleDeleted val="0"/>
    <c:plotArea>
      <c:layout/>
      <c:barChart>
        <c:barDir val="col"/>
        <c:grouping val="clustered"/>
        <c:varyColors val="0"/>
        <c:ser>
          <c:idx val="2"/>
          <c:order val="0"/>
          <c:tx>
            <c:strRef>
              <c:f>'CUADRO DEFINITIVO'!$E$2</c:f>
              <c:strCache>
                <c:ptCount val="1"/>
                <c:pt idx="0">
                  <c:v>RENTA ADUANERA (VES)</c:v>
                </c:pt>
              </c:strCache>
            </c:strRef>
          </c:tx>
          <c:invertIfNegative val="0"/>
          <c:cat>
            <c:strRef>
              <c:f>'CUADRO DEFINITIVO'!$B$3:$B$14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'CUADRO DEFINITIVO'!$E$3:$E$14</c:f>
              <c:numCache>
                <c:formatCode>_ * #,##0_ ;_ * \-#,##0_ ;_ * "-"??_ ;_ @_ </c:formatCode>
                <c:ptCount val="12"/>
                <c:pt idx="0">
                  <c:v>767127947846</c:v>
                </c:pt>
                <c:pt idx="1">
                  <c:v>847582798933</c:v>
                </c:pt>
                <c:pt idx="2">
                  <c:v>2797000000000</c:v>
                </c:pt>
                <c:pt idx="4">
                  <c:v>1329904311881</c:v>
                </c:pt>
              </c:numCache>
            </c:numRef>
          </c:val>
        </c:ser>
        <c:dLbls>
          <c:showLegendKey val="0"/>
          <c:showVal val="1"/>
          <c:showCatName val="0"/>
          <c:showSerName val="0"/>
          <c:showPercent val="0"/>
          <c:showBubbleSize val="0"/>
        </c:dLbls>
        <c:gapWidth val="150"/>
        <c:overlap val="-25"/>
        <c:axId val="83947520"/>
        <c:axId val="83949056"/>
      </c:barChart>
      <c:catAx>
        <c:axId val="83947520"/>
        <c:scaling>
          <c:orientation val="minMax"/>
        </c:scaling>
        <c:delete val="0"/>
        <c:axPos val="b"/>
        <c:majorTickMark val="none"/>
        <c:minorTickMark val="none"/>
        <c:tickLblPos val="nextTo"/>
        <c:crossAx val="83949056"/>
        <c:crosses val="autoZero"/>
        <c:auto val="1"/>
        <c:lblAlgn val="ctr"/>
        <c:lblOffset val="100"/>
        <c:noMultiLvlLbl val="0"/>
      </c:catAx>
      <c:valAx>
        <c:axId val="83949056"/>
        <c:scaling>
          <c:orientation val="minMax"/>
        </c:scaling>
        <c:delete val="1"/>
        <c:axPos val="l"/>
        <c:numFmt formatCode="_ * #,##0_ ;_ * \-#,##0_ ;_ * &quot;-&quot;??_ ;_ @_ " sourceLinked="1"/>
        <c:majorTickMark val="none"/>
        <c:minorTickMark val="none"/>
        <c:tickLblPos val="none"/>
        <c:crossAx val="83947520"/>
        <c:crosses val="autoZero"/>
        <c:crossBetween val="between"/>
      </c:valAx>
    </c:plotArea>
    <c:legend>
      <c:legendPos val="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VE"/>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s-VE" baseline="0"/>
              <a:t>OTRAS RENTAS (VES)</a:t>
            </a:r>
            <a:endParaRPr lang="es-VE"/>
          </a:p>
        </c:rich>
      </c:tx>
      <c:overlay val="0"/>
    </c:title>
    <c:autoTitleDeleted val="0"/>
    <c:plotArea>
      <c:layout/>
      <c:barChart>
        <c:barDir val="col"/>
        <c:grouping val="clustered"/>
        <c:varyColors val="0"/>
        <c:ser>
          <c:idx val="3"/>
          <c:order val="0"/>
          <c:tx>
            <c:strRef>
              <c:f>'CUADRO DEFINITIVO'!$F$2</c:f>
              <c:strCache>
                <c:ptCount val="1"/>
                <c:pt idx="0">
                  <c:v>OTRAS RENTAS (VES)</c:v>
                </c:pt>
              </c:strCache>
            </c:strRef>
          </c:tx>
          <c:invertIfNegative val="0"/>
          <c:cat>
            <c:strRef>
              <c:f>'CUADRO DEFINITIVO'!$B$3:$B$14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'CUADRO DEFINITIVO'!$F$3:$F$14</c:f>
              <c:numCache>
                <c:formatCode>_ * #,##0_ ;_ * \-#,##0_ ;_ * "-"??_ ;_ @_ </c:formatCode>
                <c:ptCount val="12"/>
                <c:pt idx="0">
                  <c:v>2826802051792</c:v>
                </c:pt>
                <c:pt idx="1">
                  <c:v>2775243415689</c:v>
                </c:pt>
                <c:pt idx="2">
                  <c:v>5801000000000</c:v>
                </c:pt>
                <c:pt idx="4">
                  <c:v>3875881196430</c:v>
                </c:pt>
              </c:numCache>
            </c:numRef>
          </c:val>
        </c:ser>
        <c:dLbls>
          <c:showLegendKey val="0"/>
          <c:showVal val="1"/>
          <c:showCatName val="0"/>
          <c:showSerName val="0"/>
          <c:showPercent val="0"/>
          <c:showBubbleSize val="0"/>
        </c:dLbls>
        <c:gapWidth val="150"/>
        <c:overlap val="-25"/>
        <c:axId val="84692992"/>
        <c:axId val="84694528"/>
      </c:barChart>
      <c:catAx>
        <c:axId val="84692992"/>
        <c:scaling>
          <c:orientation val="minMax"/>
        </c:scaling>
        <c:delete val="0"/>
        <c:axPos val="b"/>
        <c:majorTickMark val="none"/>
        <c:minorTickMark val="none"/>
        <c:tickLblPos val="nextTo"/>
        <c:crossAx val="84694528"/>
        <c:crosses val="autoZero"/>
        <c:auto val="1"/>
        <c:lblAlgn val="ctr"/>
        <c:lblOffset val="100"/>
        <c:noMultiLvlLbl val="0"/>
      </c:catAx>
      <c:valAx>
        <c:axId val="84694528"/>
        <c:scaling>
          <c:orientation val="minMax"/>
        </c:scaling>
        <c:delete val="1"/>
        <c:axPos val="l"/>
        <c:numFmt formatCode="_ * #,##0_ ;_ * \-#,##0_ ;_ * &quot;-&quot;??_ ;_ @_ " sourceLinked="1"/>
        <c:majorTickMark val="none"/>
        <c:minorTickMark val="none"/>
        <c:tickLblPos val="none"/>
        <c:crossAx val="84692992"/>
        <c:crosses val="autoZero"/>
        <c:crossBetween val="between"/>
      </c:valAx>
    </c:plotArea>
    <c:legend>
      <c:legendPos val="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VE"/>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s-VE"/>
              <a:t>Recaudaciones Totales (VES)</a:t>
            </a:r>
          </a:p>
        </c:rich>
      </c:tx>
      <c:overlay val="0"/>
    </c:title>
    <c:autoTitleDeleted val="0"/>
    <c:plotArea>
      <c:layout/>
      <c:barChart>
        <c:barDir val="col"/>
        <c:grouping val="clustered"/>
        <c:varyColors val="0"/>
        <c:ser>
          <c:idx val="4"/>
          <c:order val="0"/>
          <c:tx>
            <c:strRef>
              <c:f>'CUADRO DEFINITIVO'!$G$2</c:f>
              <c:strCache>
                <c:ptCount val="1"/>
                <c:pt idx="0">
                  <c:v>TOTAL CALCULADO (VES)</c:v>
                </c:pt>
              </c:strCache>
            </c:strRef>
          </c:tx>
          <c:invertIfNegative val="0"/>
          <c:cat>
            <c:strRef>
              <c:f>'CUADRO DEFINITIVO'!$B$3:$B$14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'CUADRO DEFINITIVO'!$G$3:$G$14</c:f>
              <c:numCache>
                <c:formatCode>_ * #,##0_ ;_ * \-#,##0_ ;_ * "-"??_ ;_ @_ </c:formatCode>
                <c:ptCount val="12"/>
                <c:pt idx="0">
                  <c:v>9338502135057</c:v>
                </c:pt>
                <c:pt idx="1">
                  <c:v>11198347585226</c:v>
                </c:pt>
                <c:pt idx="2">
                  <c:v>24956000000000</c:v>
                </c:pt>
                <c:pt idx="4">
                  <c:v>14446364895381</c:v>
                </c:pt>
                <c:pt idx="5">
                  <c:v>0</c:v>
                </c:pt>
                <c:pt idx="6">
                  <c:v>0</c:v>
                </c:pt>
                <c:pt idx="7">
                  <c:v>0</c:v>
                </c:pt>
                <c:pt idx="8">
                  <c:v>0</c:v>
                </c:pt>
                <c:pt idx="9">
                  <c:v>0</c:v>
                </c:pt>
                <c:pt idx="10">
                  <c:v>0</c:v>
                </c:pt>
                <c:pt idx="11">
                  <c:v>0</c:v>
                </c:pt>
              </c:numCache>
            </c:numRef>
          </c:val>
        </c:ser>
        <c:dLbls>
          <c:showLegendKey val="0"/>
          <c:showVal val="1"/>
          <c:showCatName val="0"/>
          <c:showSerName val="0"/>
          <c:showPercent val="0"/>
          <c:showBubbleSize val="0"/>
        </c:dLbls>
        <c:gapWidth val="150"/>
        <c:overlap val="-25"/>
        <c:axId val="84712064"/>
        <c:axId val="84713856"/>
      </c:barChart>
      <c:catAx>
        <c:axId val="84712064"/>
        <c:scaling>
          <c:orientation val="minMax"/>
        </c:scaling>
        <c:delete val="0"/>
        <c:axPos val="b"/>
        <c:majorTickMark val="none"/>
        <c:minorTickMark val="none"/>
        <c:tickLblPos val="nextTo"/>
        <c:crossAx val="84713856"/>
        <c:crosses val="autoZero"/>
        <c:auto val="1"/>
        <c:lblAlgn val="ctr"/>
        <c:lblOffset val="100"/>
        <c:noMultiLvlLbl val="0"/>
      </c:catAx>
      <c:valAx>
        <c:axId val="84713856"/>
        <c:scaling>
          <c:orientation val="minMax"/>
        </c:scaling>
        <c:delete val="1"/>
        <c:axPos val="l"/>
        <c:numFmt formatCode="_ * #,##0_ ;_ * \-#,##0_ ;_ * &quot;-&quot;??_ ;_ @_ " sourceLinked="1"/>
        <c:majorTickMark val="none"/>
        <c:minorTickMark val="none"/>
        <c:tickLblPos val="none"/>
        <c:crossAx val="84712064"/>
        <c:crosses val="autoZero"/>
        <c:crossBetween val="between"/>
      </c:valAx>
    </c:plotArea>
    <c:legend>
      <c:legendPos val="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VE"/>
  <c:roundedCorners val="0"/>
  <mc:AlternateContent xmlns:mc="http://schemas.openxmlformats.org/markup-compatibility/2006">
    <mc:Choice xmlns:c14="http://schemas.microsoft.com/office/drawing/2007/8/2/chart" Requires="c14">
      <c14:style val="142"/>
    </mc:Choice>
    <mc:Fallback>
      <c:style val="42"/>
    </mc:Fallback>
  </mc:AlternateContent>
  <c:chart>
    <c:title>
      <c:overlay val="0"/>
    </c:title>
    <c:autoTitleDeleted val="0"/>
    <c:plotArea>
      <c:layout/>
      <c:pieChart>
        <c:varyColors val="1"/>
        <c:ser>
          <c:idx val="0"/>
          <c:order val="0"/>
          <c:tx>
            <c:strRef>
              <c:f>'CUADRO DEFINITIVO'!$L$18</c:f>
              <c:strCache>
                <c:ptCount val="1"/>
                <c:pt idx="0">
                  <c:v>Promedio</c:v>
                </c:pt>
              </c:strCache>
            </c:strRef>
          </c:tx>
          <c:dLbls>
            <c:showLegendKey val="0"/>
            <c:showVal val="0"/>
            <c:showCatName val="0"/>
            <c:showSerName val="0"/>
            <c:showPercent val="1"/>
            <c:showBubbleSize val="0"/>
            <c:showLeaderLines val="1"/>
          </c:dLbls>
          <c:cat>
            <c:strRef>
              <c:f>'CUADRO DEFINITIVO'!$M$17:$P$17</c:f>
              <c:strCache>
                <c:ptCount val="4"/>
                <c:pt idx="0">
                  <c:v>ISLR (VES)</c:v>
                </c:pt>
                <c:pt idx="1">
                  <c:v>IVA (VES)</c:v>
                </c:pt>
                <c:pt idx="2">
                  <c:v>RENTA ADUANERA (VES)</c:v>
                </c:pt>
                <c:pt idx="3">
                  <c:v>OTRAS RENTAS (VES)</c:v>
                </c:pt>
              </c:strCache>
            </c:strRef>
          </c:cat>
          <c:val>
            <c:numRef>
              <c:f>'CUADRO DEFINITIVO'!$M$18:$P$18</c:f>
              <c:numCache>
                <c:formatCode>0.00%</c:formatCode>
                <c:ptCount val="4"/>
                <c:pt idx="0">
                  <c:v>0</c:v>
                </c:pt>
                <c:pt idx="1">
                  <c:v>0</c:v>
                </c:pt>
                <c:pt idx="2">
                  <c:v>0</c:v>
                </c:pt>
                <c:pt idx="3">
                  <c:v>0</c:v>
                </c:pt>
              </c:numCache>
            </c:numRef>
          </c:val>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VE"/>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s-VE"/>
              <a:t>Directos vs Indirectos</a:t>
            </a:r>
          </a:p>
        </c:rich>
      </c:tx>
      <c:overlay val="0"/>
    </c:title>
    <c:autoTitleDeleted val="0"/>
    <c:plotArea>
      <c:layout/>
      <c:pieChart>
        <c:varyColors val="1"/>
        <c:ser>
          <c:idx val="0"/>
          <c:order val="0"/>
          <c:dLbls>
            <c:showLegendKey val="0"/>
            <c:showVal val="0"/>
            <c:showCatName val="0"/>
            <c:showSerName val="0"/>
            <c:showPercent val="1"/>
            <c:showBubbleSize val="0"/>
            <c:showLeaderLines val="1"/>
          </c:dLbls>
          <c:cat>
            <c:strRef>
              <c:f>'CUADRO DEFINITIVO'!$M$21:$N$21</c:f>
              <c:strCache>
                <c:ptCount val="2"/>
                <c:pt idx="0">
                  <c:v>Directos</c:v>
                </c:pt>
                <c:pt idx="1">
                  <c:v>Indirectos</c:v>
                </c:pt>
              </c:strCache>
            </c:strRef>
          </c:cat>
          <c:val>
            <c:numRef>
              <c:f>'CUADRO DEFINITIVO'!$M$22:$N$22</c:f>
              <c:numCache>
                <c:formatCode>0.00%</c:formatCode>
                <c:ptCount val="2"/>
                <c:pt idx="0">
                  <c:v>0</c:v>
                </c:pt>
                <c:pt idx="1">
                  <c:v>0</c:v>
                </c:pt>
              </c:numCache>
            </c:numRef>
          </c:val>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VE"/>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0"/>
    <c:plotArea>
      <c:layout/>
      <c:pieChart>
        <c:varyColors val="1"/>
        <c:ser>
          <c:idx val="0"/>
          <c:order val="0"/>
          <c:cat>
            <c:strRef>
              <c:f>Hoja2!$C$6:$F$6</c:f>
              <c:strCache>
                <c:ptCount val="4"/>
                <c:pt idx="0">
                  <c:v>ISLR (VES)</c:v>
                </c:pt>
                <c:pt idx="1">
                  <c:v>IVA (VES)</c:v>
                </c:pt>
                <c:pt idx="2">
                  <c:v>RENTA ADUANERA (VES)</c:v>
                </c:pt>
                <c:pt idx="3">
                  <c:v>OTRAS RENTAS (VES)</c:v>
                </c:pt>
              </c:strCache>
            </c:strRef>
          </c:cat>
          <c:val>
            <c:numRef>
              <c:f>Hoja2!$C$7:$F$7</c:f>
              <c:numCache>
                <c:formatCode>#,##0</c:formatCode>
                <c:ptCount val="4"/>
                <c:pt idx="0">
                  <c:v>26139555276286</c:v>
                </c:pt>
                <c:pt idx="1">
                  <c:v>72403600254770</c:v>
                </c:pt>
                <c:pt idx="2">
                  <c:v>14394856152172</c:v>
                </c:pt>
                <c:pt idx="3">
                  <c:v>41684404804112</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16</xdr:col>
      <xdr:colOff>171450</xdr:colOff>
      <xdr:row>27</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29</xdr:row>
      <xdr:rowOff>0</xdr:rowOff>
    </xdr:from>
    <xdr:to>
      <xdr:col>16</xdr:col>
      <xdr:colOff>171450</xdr:colOff>
      <xdr:row>54</xdr:row>
      <xdr:rowOff>76200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56</xdr:row>
      <xdr:rowOff>0</xdr:rowOff>
    </xdr:from>
    <xdr:to>
      <xdr:col>16</xdr:col>
      <xdr:colOff>171450</xdr:colOff>
      <xdr:row>81</xdr:row>
      <xdr:rowOff>76200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83</xdr:row>
      <xdr:rowOff>0</xdr:rowOff>
    </xdr:from>
    <xdr:to>
      <xdr:col>16</xdr:col>
      <xdr:colOff>171450</xdr:colOff>
      <xdr:row>108</xdr:row>
      <xdr:rowOff>76200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110</xdr:row>
      <xdr:rowOff>0</xdr:rowOff>
    </xdr:from>
    <xdr:to>
      <xdr:col>16</xdr:col>
      <xdr:colOff>171450</xdr:colOff>
      <xdr:row>135</xdr:row>
      <xdr:rowOff>76200</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137</xdr:row>
      <xdr:rowOff>0</xdr:rowOff>
    </xdr:from>
    <xdr:to>
      <xdr:col>16</xdr:col>
      <xdr:colOff>171450</xdr:colOff>
      <xdr:row>162</xdr:row>
      <xdr:rowOff>76200</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761999</xdr:colOff>
      <xdr:row>1</xdr:row>
      <xdr:rowOff>190499</xdr:rowOff>
    </xdr:from>
    <xdr:to>
      <xdr:col>25</xdr:col>
      <xdr:colOff>645582</xdr:colOff>
      <xdr:row>23</xdr:row>
      <xdr:rowOff>116416</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761999</xdr:colOff>
      <xdr:row>25</xdr:row>
      <xdr:rowOff>0</xdr:rowOff>
    </xdr:from>
    <xdr:to>
      <xdr:col>25</xdr:col>
      <xdr:colOff>613832</xdr:colOff>
      <xdr:row>45</xdr:row>
      <xdr:rowOff>31750</xdr:rowOff>
    </xdr:to>
    <xdr:graphicFrame macro="">
      <xdr:nvGraphicFramePr>
        <xdr:cNvPr id="11" name="1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771525</xdr:colOff>
      <xdr:row>16</xdr:row>
      <xdr:rowOff>0</xdr:rowOff>
    </xdr:from>
    <xdr:to>
      <xdr:col>6</xdr:col>
      <xdr:colOff>109141</xdr:colOff>
      <xdr:row>18</xdr:row>
      <xdr:rowOff>180975</xdr:rowOff>
    </xdr:to>
    <xdr:cxnSp macro="">
      <xdr:nvCxnSpPr>
        <xdr:cNvPr id="3" name="2 Conector recto de flecha"/>
        <xdr:cNvCxnSpPr/>
      </xdr:nvCxnSpPr>
      <xdr:spPr>
        <a:xfrm flipH="1">
          <a:off x="7468791" y="2926953"/>
          <a:ext cx="796131" cy="558006"/>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734219</xdr:colOff>
      <xdr:row>18</xdr:row>
      <xdr:rowOff>9922</xdr:rowOff>
    </xdr:from>
    <xdr:to>
      <xdr:col>6</xdr:col>
      <xdr:colOff>744141</xdr:colOff>
      <xdr:row>20</xdr:row>
      <xdr:rowOff>158750</xdr:rowOff>
    </xdr:to>
    <xdr:cxnSp macro="">
      <xdr:nvCxnSpPr>
        <xdr:cNvPr id="5" name="4 Conector recto de flecha"/>
        <xdr:cNvCxnSpPr/>
      </xdr:nvCxnSpPr>
      <xdr:spPr>
        <a:xfrm>
          <a:off x="8126016" y="3512344"/>
          <a:ext cx="9922" cy="525859"/>
        </a:xfrm>
        <a:prstGeom prst="straightConnector1">
          <a:avLst/>
        </a:prstGeom>
        <a:ln>
          <a:solidFill>
            <a:schemeClr val="tx2">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8663</xdr:colOff>
      <xdr:row>15</xdr:row>
      <xdr:rowOff>190500</xdr:rowOff>
    </xdr:from>
    <xdr:to>
      <xdr:col>5</xdr:col>
      <xdr:colOff>623455</xdr:colOff>
      <xdr:row>17</xdr:row>
      <xdr:rowOff>95250</xdr:rowOff>
    </xdr:to>
    <xdr:cxnSp macro="">
      <xdr:nvCxnSpPr>
        <xdr:cNvPr id="8" name="7 Conector recto de flecha"/>
        <xdr:cNvCxnSpPr/>
      </xdr:nvCxnSpPr>
      <xdr:spPr>
        <a:xfrm flipH="1">
          <a:off x="5740981" y="3498273"/>
          <a:ext cx="614792" cy="303068"/>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0</xdr:col>
      <xdr:colOff>47626</xdr:colOff>
      <xdr:row>16</xdr:row>
      <xdr:rowOff>28575</xdr:rowOff>
    </xdr:from>
    <xdr:to>
      <xdr:col>2</xdr:col>
      <xdr:colOff>1225263</xdr:colOff>
      <xdr:row>21</xdr:row>
      <xdr:rowOff>170585</xdr:rowOff>
    </xdr:to>
    <xdr:sp macro="" textlink="">
      <xdr:nvSpPr>
        <xdr:cNvPr id="2050" name="Text Box 2"/>
        <xdr:cNvSpPr txBox="1">
          <a:spLocks noChangeArrowheads="1"/>
        </xdr:cNvSpPr>
      </xdr:nvSpPr>
      <xdr:spPr bwMode="auto">
        <a:xfrm>
          <a:off x="47626" y="3533775"/>
          <a:ext cx="3149312" cy="1151660"/>
        </a:xfrm>
        <a:prstGeom prst="rect">
          <a:avLst/>
        </a:prstGeom>
        <a:solidFill>
          <a:srgbClr val="262626"/>
        </a:solidFill>
        <a:ln>
          <a:noFill/>
        </a:ln>
        <a:effectLst/>
        <a:extLs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txBody>
        <a:bodyPr vertOverflow="clip" wrap="square" lIns="36576" tIns="36576" rIns="36576" bIns="36576" anchor="t" upright="1"/>
        <a:lstStyle/>
        <a:p>
          <a:pPr algn="l" rtl="0">
            <a:lnSpc>
              <a:spcPts val="1000"/>
            </a:lnSpc>
            <a:defRPr sz="1000"/>
          </a:pPr>
          <a:r>
            <a:rPr lang="es-VE" sz="980" b="1" i="0" u="none" strike="noStrike" baseline="0">
              <a:solidFill>
                <a:srgbClr val="FFFFFF"/>
              </a:solidFill>
              <a:latin typeface="Calibri"/>
            </a:rPr>
            <a:t>Como se puede ver los Totales de Recaudación por Conceptos  mas altos corresponden al IVA y Otras  Rentas, las cuales están determinadas por la Inflación Mensual. La Inflación de Abril fue superior a la de    Marzo de acuerdo al BCV, es  decir, el monto en Bs. de Abril debió sobrepasar los 25 billones.  Lo  inexplicable es que Abril no aparece en la Hoja de Calculo Excel y sin embargo las tres cifras totales (flechadas) son casi coincidentes: ¿Qué pasó con Abril?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890586</xdr:colOff>
      <xdr:row>8</xdr:row>
      <xdr:rowOff>57149</xdr:rowOff>
    </xdr:from>
    <xdr:to>
      <xdr:col>6</xdr:col>
      <xdr:colOff>1000124</xdr:colOff>
      <xdr:row>27</xdr:row>
      <xdr:rowOff>9524</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a1" displayName="Tabla1" ref="B2:J16" totalsRowShown="0" headerRowDxfId="19" tableBorderDxfId="18">
  <autoFilter ref="B2:J16"/>
  <tableColumns count="9">
    <tableColumn id="1" name="MESES" dataDxfId="17"/>
    <tableColumn id="2" name="ISLR (VES)" dataDxfId="16" dataCellStyle="Millares"/>
    <tableColumn id="3" name="IVA (VES)" dataDxfId="15" dataCellStyle="Millares"/>
    <tableColumn id="4" name="RENTA ADUANERA (VES)" dataDxfId="14" dataCellStyle="Millares"/>
    <tableColumn id="5" name="OTRAS RENTAS (VES)" dataDxfId="13" dataCellStyle="Millares"/>
    <tableColumn id="6" name="TOTAL CALCULADO (VES)" dataDxfId="12">
      <calculatedColumnFormula>SUM(C3:F3)</calculatedColumnFormula>
    </tableColumn>
    <tableColumn id="7" name="TOTAL ANUNCIADO (VES)" dataDxfId="11" dataCellStyle="Millares"/>
    <tableColumn id="8" name="DIFERENCIA ENTRE CALCULADO Y OFICIAL" dataDxfId="10">
      <calculatedColumnFormula>Tabla1[[#This Row],[TOTAL CALCULADO (VES)]]-Tabla1[[#This Row],[TOTAL ANUNCIADO (VES)]]</calculatedColumnFormula>
    </tableColumn>
    <tableColumn id="9" name="Diferencia en %" dataDxfId="9"/>
  </tableColumns>
  <tableStyleInfo name="TableStyleMedium9" showFirstColumn="0" showLastColumn="0" showRowStripes="1" showColumnStripes="0"/>
</table>
</file>

<file path=xl/tables/table2.xml><?xml version="1.0" encoding="utf-8"?>
<table xmlns="http://schemas.openxmlformats.org/spreadsheetml/2006/main" id="2" name="Tabla2" displayName="Tabla2" ref="L2:P15" totalsRowShown="0" headerRowDxfId="8" dataDxfId="6" headerRowBorderDxfId="7" tableBorderDxfId="5">
  <autoFilter ref="L2:P15"/>
  <tableColumns count="5">
    <tableColumn id="1" name="MESES" dataDxfId="4"/>
    <tableColumn id="2" name="ISLR (VES)" dataDxfId="3">
      <calculatedColumnFormula>Tabla1[[#This Row],[ISLR (VES)]]/Tabla1[[#This Row],[TOTAL CALCULADO (VES)]]</calculatedColumnFormula>
    </tableColumn>
    <tableColumn id="3" name="IVA (VES)" dataDxfId="2"/>
    <tableColumn id="4" name="RENTA ADUANERA (VES)" dataDxfId="1"/>
    <tableColumn id="5" name="OTRAS RENTAS (VE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topLeftCell="B1" zoomScale="87" zoomScaleNormal="87" workbookViewId="0">
      <selection activeCell="H19" sqref="H19"/>
    </sheetView>
  </sheetViews>
  <sheetFormatPr baseColWidth="10" defaultColWidth="21.85546875" defaultRowHeight="15"/>
  <cols>
    <col min="2" max="2" width="26.28515625" customWidth="1"/>
    <col min="3" max="3" width="24" customWidth="1"/>
    <col min="4" max="4" width="25.140625" customWidth="1"/>
    <col min="5" max="5" width="22.7109375" customWidth="1"/>
    <col min="6" max="6" width="25.140625" customWidth="1"/>
    <col min="7" max="7" width="24.85546875" customWidth="1"/>
    <col min="8" max="8" width="31.7109375" customWidth="1"/>
    <col min="9" max="9" width="34.140625" customWidth="1"/>
    <col min="11" max="11" width="37.5703125" customWidth="1"/>
  </cols>
  <sheetData>
    <row r="1" spans="2:9" ht="28.5">
      <c r="B1" s="202" t="s">
        <v>15</v>
      </c>
      <c r="C1" s="204" t="s">
        <v>0</v>
      </c>
      <c r="D1" s="205"/>
      <c r="E1" s="205"/>
      <c r="F1" s="205"/>
      <c r="G1" s="205"/>
      <c r="I1" t="s">
        <v>30</v>
      </c>
    </row>
    <row r="2" spans="2:9" ht="16.5" customHeight="1">
      <c r="B2" s="203"/>
      <c r="C2" s="2" t="s">
        <v>11</v>
      </c>
      <c r="D2" s="2" t="s">
        <v>12</v>
      </c>
      <c r="E2" s="2" t="s">
        <v>13</v>
      </c>
      <c r="F2" s="2" t="s">
        <v>14</v>
      </c>
      <c r="G2" s="2" t="s">
        <v>9</v>
      </c>
      <c r="I2" s="96">
        <v>25080175000</v>
      </c>
    </row>
    <row r="3" spans="2:9" ht="21">
      <c r="B3" s="2" t="s">
        <v>1</v>
      </c>
      <c r="C3" s="15">
        <v>25080175000</v>
      </c>
      <c r="D3" s="7">
        <v>95000000000</v>
      </c>
      <c r="E3" s="1">
        <v>7513000000</v>
      </c>
      <c r="F3" s="7">
        <v>68000000000</v>
      </c>
      <c r="G3" s="21">
        <v>195233022902</v>
      </c>
      <c r="H3" s="4"/>
      <c r="I3" s="97">
        <v>95000000000</v>
      </c>
    </row>
    <row r="4" spans="2:9" ht="21">
      <c r="B4" s="2" t="s">
        <v>2</v>
      </c>
      <c r="C4" s="16">
        <v>102410763291</v>
      </c>
      <c r="D4" s="7">
        <v>222679917038</v>
      </c>
      <c r="E4" s="1">
        <v>20598017845</v>
      </c>
      <c r="F4" s="19">
        <v>140773588924</v>
      </c>
      <c r="G4" s="22">
        <v>486462257098</v>
      </c>
      <c r="I4" s="98">
        <v>7513000000</v>
      </c>
    </row>
    <row r="5" spans="2:9" ht="21">
      <c r="B5" s="2" t="s">
        <v>3</v>
      </c>
      <c r="C5" s="17">
        <v>108316659000</v>
      </c>
      <c r="D5" s="7">
        <v>193323090000</v>
      </c>
      <c r="E5" s="1">
        <v>8210293000</v>
      </c>
      <c r="F5" s="7">
        <v>119000000000</v>
      </c>
      <c r="G5" s="22">
        <v>429031903000</v>
      </c>
      <c r="I5" s="97">
        <v>68000000000</v>
      </c>
    </row>
    <row r="6" spans="2:9" ht="21">
      <c r="B6" s="2" t="s">
        <v>4</v>
      </c>
      <c r="C6" s="18">
        <v>128324277000</v>
      </c>
      <c r="D6" s="7">
        <v>368363629000</v>
      </c>
      <c r="E6" s="1">
        <v>26939246000</v>
      </c>
      <c r="F6" s="7">
        <v>229150046000</v>
      </c>
      <c r="G6" s="22">
        <v>752777198000</v>
      </c>
      <c r="I6" s="99">
        <f>SUM(I2:I5)</f>
        <v>195593175000</v>
      </c>
    </row>
    <row r="7" spans="2:9" ht="15.75">
      <c r="B7" s="2" t="s">
        <v>5</v>
      </c>
      <c r="C7" s="18">
        <v>149816180330</v>
      </c>
      <c r="D7" s="7">
        <v>548147367366</v>
      </c>
      <c r="E7" s="1">
        <v>48425291141</v>
      </c>
      <c r="F7" s="7">
        <v>370998358307</v>
      </c>
      <c r="G7" s="22">
        <v>1117387197143</v>
      </c>
      <c r="I7" t="s">
        <v>31</v>
      </c>
    </row>
    <row r="8" spans="2:9" ht="15.75">
      <c r="B8" s="2" t="s">
        <v>6</v>
      </c>
      <c r="C8" s="18">
        <v>167000000000</v>
      </c>
      <c r="D8" s="7">
        <v>787000000000</v>
      </c>
      <c r="E8" s="1">
        <v>29874000000</v>
      </c>
      <c r="F8" s="20">
        <v>370279334163</v>
      </c>
      <c r="G8" s="22">
        <v>1354153334163</v>
      </c>
      <c r="I8" s="16">
        <v>102410763291</v>
      </c>
    </row>
    <row r="9" spans="2:9" ht="15.75">
      <c r="B9" s="2" t="s">
        <v>7</v>
      </c>
      <c r="C9" s="71">
        <v>209947000000</v>
      </c>
      <c r="D9" s="72">
        <v>900227000000</v>
      </c>
      <c r="E9" s="39">
        <v>48113000000</v>
      </c>
      <c r="F9" s="73">
        <v>485926000000</v>
      </c>
      <c r="G9" s="23">
        <v>1644213000000</v>
      </c>
      <c r="H9" s="14"/>
      <c r="I9" s="7">
        <v>222679917038</v>
      </c>
    </row>
    <row r="10" spans="2:9" ht="15.75">
      <c r="B10" s="3" t="s">
        <v>8</v>
      </c>
      <c r="C10" s="30">
        <v>293983237539</v>
      </c>
      <c r="D10" s="27">
        <v>1217105000000</v>
      </c>
      <c r="E10" s="31">
        <v>100689000000</v>
      </c>
      <c r="F10" s="32">
        <v>682215000000</v>
      </c>
      <c r="G10" s="24">
        <v>2293993000000</v>
      </c>
      <c r="H10" s="14"/>
      <c r="I10" s="1">
        <v>20598017845</v>
      </c>
    </row>
    <row r="11" spans="2:9" ht="15.75">
      <c r="B11" s="6" t="s">
        <v>16</v>
      </c>
      <c r="C11" s="5">
        <v>461646000000</v>
      </c>
      <c r="D11" s="27">
        <v>2010519000000</v>
      </c>
      <c r="E11" s="39">
        <v>168971000000</v>
      </c>
      <c r="F11" s="32">
        <v>828452000000</v>
      </c>
      <c r="G11" s="24">
        <v>3469589000000</v>
      </c>
      <c r="H11" s="14"/>
      <c r="I11" s="19">
        <f>SUM(I8:I10)</f>
        <v>345688698174</v>
      </c>
    </row>
    <row r="12" spans="2:9" ht="15.75">
      <c r="B12" s="26" t="s">
        <v>17</v>
      </c>
      <c r="C12" s="68">
        <v>430024707840</v>
      </c>
      <c r="D12" s="68">
        <v>4157080996596</v>
      </c>
      <c r="E12" s="68">
        <v>118102152014</v>
      </c>
      <c r="F12" s="68">
        <v>4203496672606</v>
      </c>
      <c r="G12" s="63">
        <v>8908881087694</v>
      </c>
      <c r="H12" s="14"/>
      <c r="I12" s="4">
        <f>SUM(I8:I11)</f>
        <v>691377396348</v>
      </c>
    </row>
    <row r="13" spans="2:9" ht="15.75">
      <c r="B13" s="10" t="s">
        <v>18</v>
      </c>
      <c r="C13" s="69">
        <v>740123000000</v>
      </c>
      <c r="D13" s="69">
        <v>2766550000000</v>
      </c>
      <c r="E13" s="69">
        <v>226037000000</v>
      </c>
      <c r="F13" s="61" t="s">
        <v>10</v>
      </c>
      <c r="G13" s="24">
        <v>5207307000000</v>
      </c>
      <c r="H13" s="14"/>
      <c r="I13" t="s">
        <v>32</v>
      </c>
    </row>
    <row r="14" spans="2:9" ht="15.75">
      <c r="B14" s="10" t="s">
        <v>27</v>
      </c>
      <c r="C14" s="74">
        <v>862634159982</v>
      </c>
      <c r="D14" s="5">
        <v>3741458495309</v>
      </c>
      <c r="E14" s="67">
        <v>361682005144</v>
      </c>
      <c r="F14" s="58">
        <v>2056327993943</v>
      </c>
      <c r="G14" s="5">
        <v>7022102654378</v>
      </c>
      <c r="H14" s="14"/>
      <c r="I14" s="17">
        <v>108316659000</v>
      </c>
    </row>
    <row r="15" spans="2:9" ht="15.75">
      <c r="B15" s="25" t="s">
        <v>29</v>
      </c>
      <c r="C15" s="65"/>
      <c r="D15" s="66" t="s">
        <v>10</v>
      </c>
      <c r="E15" s="66" t="s">
        <v>10</v>
      </c>
      <c r="F15" s="66" t="s">
        <v>10</v>
      </c>
      <c r="G15" s="12">
        <f>SUM(G3:G14)</f>
        <v>32881130654378</v>
      </c>
      <c r="H15" s="14"/>
      <c r="I15" s="7">
        <v>193323090000</v>
      </c>
    </row>
    <row r="16" spans="2:9" ht="15.75">
      <c r="B16" s="9"/>
      <c r="C16" s="13"/>
      <c r="D16" s="13"/>
      <c r="E16" s="13"/>
      <c r="F16" s="13"/>
      <c r="G16" s="13"/>
      <c r="I16" s="1">
        <v>8210293000</v>
      </c>
    </row>
    <row r="17" spans="1:9" ht="15.75">
      <c r="B17" s="208" t="s">
        <v>22</v>
      </c>
      <c r="C17" s="208"/>
      <c r="D17" s="208"/>
      <c r="E17" s="208"/>
      <c r="F17" s="208"/>
      <c r="G17" s="208"/>
      <c r="I17" s="7">
        <v>119000000000</v>
      </c>
    </row>
    <row r="18" spans="1:9">
      <c r="B18" s="208"/>
      <c r="C18" s="208"/>
      <c r="D18" s="208"/>
      <c r="E18" s="208"/>
      <c r="F18" s="208"/>
      <c r="G18" s="208"/>
      <c r="I18" s="100">
        <f>SUM(I14:I17)</f>
        <v>428850042000</v>
      </c>
    </row>
    <row r="19" spans="1:9" ht="23.25">
      <c r="B19" s="95" t="s">
        <v>28</v>
      </c>
      <c r="C19" s="5">
        <v>3679306252</v>
      </c>
      <c r="D19" s="5">
        <v>17007455460216</v>
      </c>
      <c r="E19" s="5">
        <v>1165154919311</v>
      </c>
      <c r="F19" s="5">
        <v>7775473916609</v>
      </c>
      <c r="G19" s="5">
        <v>29627390548177</v>
      </c>
      <c r="I19" t="s">
        <v>33</v>
      </c>
    </row>
    <row r="20" spans="1:9" ht="15.75">
      <c r="I20" s="18">
        <v>128324277000</v>
      </c>
    </row>
    <row r="21" spans="1:9" ht="15.75">
      <c r="F21" s="4"/>
      <c r="I21" s="7">
        <v>368363629000</v>
      </c>
    </row>
    <row r="22" spans="1:9" ht="28.5">
      <c r="B22" s="202" t="s">
        <v>15</v>
      </c>
      <c r="C22" s="204" t="s">
        <v>0</v>
      </c>
      <c r="D22" s="205"/>
      <c r="E22" s="205"/>
      <c r="F22" s="205"/>
      <c r="G22" s="205"/>
      <c r="I22" s="1">
        <v>26939246000</v>
      </c>
    </row>
    <row r="23" spans="1:9" ht="15.75">
      <c r="B23" s="203"/>
      <c r="C23" s="2" t="s">
        <v>11</v>
      </c>
      <c r="D23" s="2" t="s">
        <v>12</v>
      </c>
      <c r="E23" s="2" t="s">
        <v>13</v>
      </c>
      <c r="F23" s="2" t="s">
        <v>14</v>
      </c>
      <c r="G23" s="2" t="s">
        <v>9</v>
      </c>
      <c r="I23" s="7">
        <v>229150046000</v>
      </c>
    </row>
    <row r="24" spans="1:9" ht="15.75">
      <c r="B24" s="2" t="s">
        <v>1</v>
      </c>
      <c r="C24" s="53">
        <v>25080175000</v>
      </c>
      <c r="D24" s="7">
        <v>95000000000</v>
      </c>
      <c r="E24" s="1">
        <v>7513000000</v>
      </c>
      <c r="F24" s="7">
        <v>68000000000</v>
      </c>
      <c r="G24" s="52">
        <v>195233022902</v>
      </c>
      <c r="I24" s="4">
        <f>SUM(I20:I23)</f>
        <v>752777198000</v>
      </c>
    </row>
    <row r="25" spans="1:9" ht="15.75" customHeight="1">
      <c r="A25" s="11"/>
      <c r="B25" s="2" t="s">
        <v>2</v>
      </c>
      <c r="C25" s="54">
        <v>102410763291</v>
      </c>
      <c r="D25" s="7">
        <v>222679917038</v>
      </c>
      <c r="E25" s="1">
        <v>20598017845</v>
      </c>
      <c r="F25" s="19">
        <v>140773588924</v>
      </c>
      <c r="G25" s="22">
        <v>486462257098</v>
      </c>
      <c r="I25" t="s">
        <v>34</v>
      </c>
    </row>
    <row r="26" spans="1:9" ht="15.75">
      <c r="B26" s="2" t="s">
        <v>3</v>
      </c>
      <c r="C26" s="55">
        <v>108316659000</v>
      </c>
      <c r="D26" s="7">
        <v>193323090000</v>
      </c>
      <c r="E26" s="1">
        <v>8210293000</v>
      </c>
      <c r="F26" s="7">
        <v>119000000000</v>
      </c>
      <c r="G26" s="22">
        <v>429031903000</v>
      </c>
      <c r="I26" s="18">
        <v>149816180330</v>
      </c>
    </row>
    <row r="27" spans="1:9" ht="15.75" customHeight="1">
      <c r="B27" s="2" t="s">
        <v>4</v>
      </c>
      <c r="C27" s="56">
        <v>128324277000</v>
      </c>
      <c r="D27" s="7">
        <v>368363629000</v>
      </c>
      <c r="E27" s="1">
        <v>26939246000</v>
      </c>
      <c r="F27" s="7">
        <v>229150046000</v>
      </c>
      <c r="G27" s="22">
        <v>752777198000</v>
      </c>
      <c r="I27" s="7">
        <v>548147367366</v>
      </c>
    </row>
    <row r="28" spans="1:9" ht="15.75">
      <c r="B28" s="2" t="s">
        <v>5</v>
      </c>
      <c r="C28" s="56">
        <v>149816180330</v>
      </c>
      <c r="D28" s="7">
        <v>548147367366</v>
      </c>
      <c r="E28" s="1">
        <v>48425291141</v>
      </c>
      <c r="F28" s="7">
        <v>370998358307</v>
      </c>
      <c r="G28" s="22">
        <v>1117387197143</v>
      </c>
      <c r="I28" s="1">
        <v>48425291141</v>
      </c>
    </row>
    <row r="29" spans="1:9" ht="15.75">
      <c r="B29" s="2" t="s">
        <v>6</v>
      </c>
      <c r="C29" s="56">
        <v>167000000000</v>
      </c>
      <c r="D29" s="7">
        <v>787000000000</v>
      </c>
      <c r="E29" s="1">
        <v>29874000000</v>
      </c>
      <c r="F29" s="20">
        <v>370279334163</v>
      </c>
      <c r="G29" s="22">
        <v>1354153334163</v>
      </c>
      <c r="I29" s="7">
        <v>370998358307</v>
      </c>
    </row>
    <row r="30" spans="1:9" ht="15.75">
      <c r="B30" s="2" t="s">
        <v>7</v>
      </c>
      <c r="C30" s="33">
        <v>209947000000</v>
      </c>
      <c r="D30" s="28">
        <v>900227000000</v>
      </c>
      <c r="E30" s="29">
        <v>48113000000</v>
      </c>
      <c r="F30" s="34">
        <v>485926000000</v>
      </c>
      <c r="G30" s="23">
        <v>1644213000000</v>
      </c>
      <c r="I30" s="4">
        <f>SUM(I26:I29)</f>
        <v>1117387197144</v>
      </c>
    </row>
    <row r="31" spans="1:9" ht="15.75">
      <c r="B31" s="3" t="s">
        <v>8</v>
      </c>
      <c r="C31" s="57">
        <v>293983237539</v>
      </c>
      <c r="D31" s="27">
        <v>1217105000000</v>
      </c>
      <c r="E31" s="31">
        <v>100689000000</v>
      </c>
      <c r="F31" s="32">
        <v>682215000000</v>
      </c>
      <c r="G31" s="24">
        <v>2293993000000</v>
      </c>
      <c r="I31" t="s">
        <v>35</v>
      </c>
    </row>
    <row r="32" spans="1:9" ht="15.75">
      <c r="B32" s="6" t="s">
        <v>16</v>
      </c>
      <c r="C32" s="58">
        <v>461646000000</v>
      </c>
      <c r="D32" s="27">
        <v>2010519000000</v>
      </c>
      <c r="E32" s="39">
        <v>168971000000</v>
      </c>
      <c r="F32" s="32">
        <v>828452000000</v>
      </c>
      <c r="G32" s="101">
        <v>3469589000000</v>
      </c>
      <c r="I32" s="18">
        <v>167000000000</v>
      </c>
    </row>
    <row r="33" spans="1:9" ht="15.75">
      <c r="B33" s="38" t="s">
        <v>19</v>
      </c>
      <c r="C33" s="46">
        <f>SUM(C24:C32)</f>
        <v>1646524292160</v>
      </c>
      <c r="D33" s="48">
        <f>SUM(D24:D32)</f>
        <v>6342365003404</v>
      </c>
      <c r="E33" s="50">
        <f>SUM(E24:E32)</f>
        <v>459332847986</v>
      </c>
      <c r="F33" s="47">
        <f>SUM(F24:F32)</f>
        <v>3294794327394</v>
      </c>
      <c r="G33" s="51">
        <f>SUM(G24:G32)</f>
        <v>11742839912306</v>
      </c>
      <c r="I33" s="7">
        <v>787000000000</v>
      </c>
    </row>
    <row r="34" spans="1:9" s="8" customFormat="1" ht="15.75">
      <c r="I34" s="1">
        <v>29874000000</v>
      </c>
    </row>
    <row r="35" spans="1:9" ht="15.75">
      <c r="A35" s="49"/>
      <c r="B35" s="206" t="s">
        <v>26</v>
      </c>
      <c r="C35" s="207"/>
      <c r="D35" s="207"/>
      <c r="E35" s="207"/>
      <c r="F35" s="207"/>
      <c r="G35" s="207"/>
      <c r="I35" s="20">
        <v>370279334163</v>
      </c>
    </row>
    <row r="36" spans="1:9">
      <c r="A36" s="49"/>
      <c r="B36" s="207"/>
      <c r="C36" s="207"/>
      <c r="D36" s="207"/>
      <c r="E36" s="207"/>
      <c r="F36" s="207"/>
      <c r="G36" s="207"/>
      <c r="I36" s="4">
        <f>SUM(I32:I35)</f>
        <v>1354153334163</v>
      </c>
    </row>
    <row r="37" spans="1:9">
      <c r="A37" s="49"/>
      <c r="B37" s="207"/>
      <c r="C37" s="207"/>
      <c r="D37" s="207"/>
      <c r="E37" s="207"/>
      <c r="F37" s="207"/>
      <c r="G37" s="207"/>
      <c r="I37" s="4" t="s">
        <v>36</v>
      </c>
    </row>
    <row r="38" spans="1:9" ht="15.75">
      <c r="A38" s="49"/>
      <c r="B38" s="207"/>
      <c r="C38" s="207"/>
      <c r="D38" s="207"/>
      <c r="E38" s="207"/>
      <c r="F38" s="207"/>
      <c r="G38" s="207"/>
      <c r="I38" s="71">
        <v>209947000000</v>
      </c>
    </row>
    <row r="39" spans="1:9" ht="15.75">
      <c r="I39" s="72">
        <v>900227000000</v>
      </c>
    </row>
    <row r="40" spans="1:9" ht="15.75">
      <c r="I40" s="39">
        <v>48113000000</v>
      </c>
    </row>
    <row r="41" spans="1:9" ht="15.75">
      <c r="I41" s="73">
        <v>485926000000</v>
      </c>
    </row>
    <row r="42" spans="1:9" ht="28.5">
      <c r="B42" s="202" t="s">
        <v>15</v>
      </c>
      <c r="C42" s="204" t="s">
        <v>0</v>
      </c>
      <c r="D42" s="205"/>
      <c r="E42" s="205"/>
      <c r="F42" s="205"/>
      <c r="G42" s="205"/>
      <c r="I42" s="4">
        <f>SUM(I38:I41)</f>
        <v>1644213000000</v>
      </c>
    </row>
    <row r="43" spans="1:9" ht="15.75">
      <c r="B43" s="203"/>
      <c r="C43" s="2" t="s">
        <v>11</v>
      </c>
      <c r="D43" s="2" t="s">
        <v>12</v>
      </c>
      <c r="E43" s="2" t="s">
        <v>13</v>
      </c>
      <c r="F43" s="2" t="s">
        <v>14</v>
      </c>
      <c r="G43" s="2" t="s">
        <v>9</v>
      </c>
      <c r="I43" s="102" t="s">
        <v>37</v>
      </c>
    </row>
    <row r="44" spans="1:9" ht="15.75">
      <c r="B44" s="37" t="s">
        <v>20</v>
      </c>
      <c r="C44" s="35">
        <v>2076549000000</v>
      </c>
      <c r="D44" s="35">
        <v>10499446000000</v>
      </c>
      <c r="E44" s="35">
        <v>577435000000</v>
      </c>
      <c r="F44" s="35">
        <v>7498291000000</v>
      </c>
      <c r="G44" s="35">
        <f>SUM(C44:F44)</f>
        <v>20651721000000</v>
      </c>
      <c r="I44" s="30">
        <v>293983237539</v>
      </c>
    </row>
    <row r="45" spans="1:9" ht="15.75">
      <c r="B45" s="37" t="s">
        <v>19</v>
      </c>
      <c r="C45" s="35">
        <v>1646524292160</v>
      </c>
      <c r="D45" s="35">
        <v>6342365003404</v>
      </c>
      <c r="E45" s="35">
        <v>459332847986</v>
      </c>
      <c r="F45" s="35">
        <v>3294794327394</v>
      </c>
      <c r="G45" s="36">
        <v>11742839912306</v>
      </c>
      <c r="I45" s="27">
        <v>1217105000000</v>
      </c>
    </row>
    <row r="46" spans="1:9" ht="19.5" customHeight="1">
      <c r="B46" s="62" t="s">
        <v>21</v>
      </c>
      <c r="C46" s="64">
        <v>430024707840</v>
      </c>
      <c r="D46" s="60">
        <v>4157080996596</v>
      </c>
      <c r="E46" s="60">
        <v>118102152014</v>
      </c>
      <c r="F46" s="60">
        <v>4203496672606</v>
      </c>
      <c r="G46" s="60">
        <v>8908881087694</v>
      </c>
      <c r="I46" s="31">
        <v>100689000000</v>
      </c>
    </row>
    <row r="47" spans="1:9" ht="15.75">
      <c r="I47" s="32">
        <v>682215000000</v>
      </c>
    </row>
    <row r="48" spans="1:9">
      <c r="I48" s="4">
        <f>SUM(I44:I47)</f>
        <v>2293992237539</v>
      </c>
    </row>
    <row r="49" spans="2:9">
      <c r="I49" s="4" t="s">
        <v>38</v>
      </c>
    </row>
    <row r="50" spans="2:9" ht="28.5">
      <c r="B50" s="202" t="s">
        <v>15</v>
      </c>
      <c r="C50" s="204" t="s">
        <v>0</v>
      </c>
      <c r="D50" s="205"/>
      <c r="E50" s="205"/>
      <c r="F50" s="205"/>
      <c r="G50" s="205"/>
      <c r="I50" s="58">
        <v>461646000000</v>
      </c>
    </row>
    <row r="51" spans="2:9" ht="15.75">
      <c r="B51" s="203"/>
      <c r="C51" s="2" t="s">
        <v>11</v>
      </c>
      <c r="D51" s="2" t="s">
        <v>12</v>
      </c>
      <c r="E51" s="2" t="s">
        <v>13</v>
      </c>
      <c r="F51" s="2" t="s">
        <v>14</v>
      </c>
      <c r="G51" s="2" t="s">
        <v>9</v>
      </c>
      <c r="I51" s="27">
        <v>2010519000000</v>
      </c>
    </row>
    <row r="52" spans="2:9" ht="18.75">
      <c r="B52" s="42" t="s">
        <v>1</v>
      </c>
      <c r="C52" s="88">
        <v>25080175000</v>
      </c>
      <c r="D52" s="80">
        <v>95000000000</v>
      </c>
      <c r="E52" s="81">
        <v>7513000000</v>
      </c>
      <c r="F52" s="80">
        <v>68000000000</v>
      </c>
      <c r="G52" s="21">
        <v>195233022902</v>
      </c>
      <c r="I52" s="39">
        <v>168971000000</v>
      </c>
    </row>
    <row r="53" spans="2:9" ht="18.75">
      <c r="B53" s="42" t="s">
        <v>2</v>
      </c>
      <c r="C53" s="89">
        <v>102410763291</v>
      </c>
      <c r="D53" s="80">
        <v>222679917038</v>
      </c>
      <c r="E53" s="81">
        <v>20598017845</v>
      </c>
      <c r="F53" s="82">
        <v>140773588924</v>
      </c>
      <c r="G53" s="75">
        <v>486462257098</v>
      </c>
      <c r="I53" s="32">
        <v>828452000000</v>
      </c>
    </row>
    <row r="54" spans="2:9" ht="18.75">
      <c r="B54" s="42" t="s">
        <v>3</v>
      </c>
      <c r="C54" s="90">
        <v>108316659000</v>
      </c>
      <c r="D54" s="80">
        <v>193323090000</v>
      </c>
      <c r="E54" s="81">
        <v>8210293000</v>
      </c>
      <c r="F54" s="80">
        <v>119000000000</v>
      </c>
      <c r="G54" s="75">
        <v>429031903000</v>
      </c>
      <c r="I54" s="4">
        <f>SUM(I50:I53)</f>
        <v>3469588000000</v>
      </c>
    </row>
    <row r="55" spans="2:9" ht="18.75">
      <c r="B55" s="42" t="s">
        <v>4</v>
      </c>
      <c r="C55" s="91">
        <v>128324277000</v>
      </c>
      <c r="D55" s="80">
        <v>368363629000</v>
      </c>
      <c r="E55" s="81">
        <v>26939246000</v>
      </c>
      <c r="F55" s="80">
        <v>229150046000</v>
      </c>
      <c r="G55" s="75">
        <v>752777198000</v>
      </c>
      <c r="I55" t="s">
        <v>39</v>
      </c>
    </row>
    <row r="56" spans="2:9" ht="18.75">
      <c r="B56" s="42" t="s">
        <v>5</v>
      </c>
      <c r="C56" s="91">
        <v>149816180330</v>
      </c>
      <c r="D56" s="80">
        <v>548147367366</v>
      </c>
      <c r="E56" s="81">
        <v>48425291141</v>
      </c>
      <c r="F56" s="80">
        <v>370998358307</v>
      </c>
      <c r="G56" s="75">
        <v>1117387197143</v>
      </c>
      <c r="I56" s="46">
        <v>1646524292160</v>
      </c>
    </row>
    <row r="57" spans="2:9" ht="18.75">
      <c r="B57" s="42" t="s">
        <v>6</v>
      </c>
      <c r="C57" s="91">
        <v>167000000000</v>
      </c>
      <c r="D57" s="80">
        <v>787000000000</v>
      </c>
      <c r="E57" s="81">
        <v>29874000000</v>
      </c>
      <c r="F57" s="83">
        <v>370279334163</v>
      </c>
      <c r="G57" s="75">
        <v>1354153334163</v>
      </c>
      <c r="I57" s="48">
        <v>6342365003404</v>
      </c>
    </row>
    <row r="58" spans="2:9" ht="18.75">
      <c r="B58" s="42" t="s">
        <v>7</v>
      </c>
      <c r="C58" s="84">
        <v>209947000000</v>
      </c>
      <c r="D58" s="72">
        <v>900227000000</v>
      </c>
      <c r="E58" s="39">
        <v>48113000000</v>
      </c>
      <c r="F58" s="73">
        <v>485926000000</v>
      </c>
      <c r="G58" s="76">
        <v>1644213000000</v>
      </c>
      <c r="I58" s="50">
        <v>459332847986</v>
      </c>
    </row>
    <row r="59" spans="2:9" ht="18.75">
      <c r="B59" s="43" t="s">
        <v>8</v>
      </c>
      <c r="C59" s="92">
        <v>293983237539</v>
      </c>
      <c r="D59" s="27">
        <v>1217105000000</v>
      </c>
      <c r="E59" s="31">
        <v>100689000000</v>
      </c>
      <c r="F59" s="32">
        <v>682215000000</v>
      </c>
      <c r="G59" s="77">
        <v>2293993000000</v>
      </c>
      <c r="I59" s="47">
        <v>3294794327394</v>
      </c>
    </row>
    <row r="60" spans="2:9" ht="18.75">
      <c r="B60" s="44" t="s">
        <v>16</v>
      </c>
      <c r="C60" s="93">
        <v>461646000000</v>
      </c>
      <c r="D60" s="27">
        <v>2010519000000</v>
      </c>
      <c r="E60" s="39">
        <v>168971000000</v>
      </c>
      <c r="F60" s="32">
        <v>828452000000</v>
      </c>
      <c r="G60" s="77">
        <v>3469589000000</v>
      </c>
      <c r="I60" s="4">
        <f>SUM(I56:I59)</f>
        <v>11743016470944</v>
      </c>
    </row>
    <row r="61" spans="2:9" ht="18.75">
      <c r="B61" s="45" t="s">
        <v>17</v>
      </c>
      <c r="C61" s="86">
        <v>430024707840</v>
      </c>
      <c r="D61" s="86">
        <v>4157080996596</v>
      </c>
      <c r="E61" s="86">
        <v>118102152014</v>
      </c>
      <c r="F61" s="94">
        <v>4203496672606</v>
      </c>
      <c r="G61" s="78">
        <v>8908881087694</v>
      </c>
    </row>
    <row r="62" spans="2:9" ht="18.75">
      <c r="B62" s="45" t="s">
        <v>23</v>
      </c>
      <c r="C62" s="85">
        <f>SUM(C52:C61)</f>
        <v>2076549000000</v>
      </c>
      <c r="D62" s="86">
        <f>SUM(D52:D61)</f>
        <v>10499446000000</v>
      </c>
      <c r="E62" s="39">
        <f>SUM(E52:E61)</f>
        <v>577435000000</v>
      </c>
      <c r="F62" s="87">
        <f>SUM(F52:F61)</f>
        <v>7498291000000</v>
      </c>
      <c r="G62" s="79">
        <f>SUM(C62:F62)</f>
        <v>20651721000000</v>
      </c>
    </row>
    <row r="66" spans="2:7" ht="28.5">
      <c r="B66" s="202" t="s">
        <v>15</v>
      </c>
      <c r="C66" s="204" t="s">
        <v>0</v>
      </c>
      <c r="D66" s="205"/>
      <c r="E66" s="205"/>
      <c r="F66" s="205"/>
      <c r="G66" s="205"/>
    </row>
    <row r="67" spans="2:7" ht="15.75">
      <c r="B67" s="203"/>
      <c r="C67" s="2" t="s">
        <v>11</v>
      </c>
      <c r="D67" s="2" t="s">
        <v>12</v>
      </c>
      <c r="E67" s="2" t="s">
        <v>13</v>
      </c>
      <c r="F67" s="2" t="s">
        <v>14</v>
      </c>
      <c r="G67" s="2" t="s">
        <v>9</v>
      </c>
    </row>
    <row r="68" spans="2:7">
      <c r="B68" s="37" t="s">
        <v>24</v>
      </c>
      <c r="C68" s="40">
        <v>2816672000000</v>
      </c>
      <c r="D68" s="41">
        <v>13265996000000</v>
      </c>
      <c r="E68" s="41">
        <v>803472000000</v>
      </c>
      <c r="F68" s="41">
        <v>5719145000000</v>
      </c>
      <c r="G68" s="40">
        <f>SUM(C68:F68)</f>
        <v>22605285000000</v>
      </c>
    </row>
    <row r="69" spans="2:7">
      <c r="B69" s="37" t="s">
        <v>20</v>
      </c>
      <c r="C69" s="40">
        <v>2076549000000</v>
      </c>
      <c r="D69" s="40">
        <v>10499446000000</v>
      </c>
      <c r="E69" s="40">
        <v>577435000000</v>
      </c>
      <c r="F69" s="40">
        <v>7498291000000</v>
      </c>
      <c r="G69" s="40">
        <f>SUM(C69:F69)</f>
        <v>20651721000000</v>
      </c>
    </row>
    <row r="70" spans="2:7" ht="20.25" customHeight="1">
      <c r="B70" s="59" t="s">
        <v>25</v>
      </c>
      <c r="C70" s="69">
        <v>740123000000</v>
      </c>
      <c r="D70" s="69">
        <v>2766550000000</v>
      </c>
      <c r="E70" s="69">
        <v>226037000000</v>
      </c>
      <c r="F70" s="61" t="s">
        <v>10</v>
      </c>
      <c r="G70" s="70">
        <v>5207307000000</v>
      </c>
    </row>
  </sheetData>
  <mergeCells count="12">
    <mergeCell ref="B1:B2"/>
    <mergeCell ref="C1:G1"/>
    <mergeCell ref="B22:B23"/>
    <mergeCell ref="C22:G22"/>
    <mergeCell ref="B42:B43"/>
    <mergeCell ref="C42:G42"/>
    <mergeCell ref="B17:G18"/>
    <mergeCell ref="B50:B51"/>
    <mergeCell ref="C50:G50"/>
    <mergeCell ref="B66:B67"/>
    <mergeCell ref="C66:G66"/>
    <mergeCell ref="B35:G3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1"/>
  <sheetViews>
    <sheetView showGridLines="0" zoomScaleNormal="100" workbookViewId="0">
      <selection activeCell="B2" sqref="B2:I7"/>
    </sheetView>
  </sheetViews>
  <sheetFormatPr baseColWidth="10" defaultRowHeight="12.75"/>
  <cols>
    <col min="1" max="1" width="11.42578125" style="103"/>
    <col min="2" max="2" width="10.42578125" style="103" bestFit="1" customWidth="1"/>
    <col min="3" max="4" width="17.42578125" style="104" customWidth="1"/>
    <col min="5" max="5" width="16.42578125" style="104" customWidth="1"/>
    <col min="6" max="7" width="17.42578125" style="104" customWidth="1"/>
    <col min="8" max="8" width="17.42578125" style="103" customWidth="1"/>
    <col min="9" max="9" width="19.7109375" style="103" customWidth="1"/>
    <col min="10" max="10" width="10" style="103" customWidth="1"/>
    <col min="11" max="11" width="17.28515625" style="103" customWidth="1"/>
    <col min="12" max="12" width="26" style="103" customWidth="1"/>
    <col min="13" max="13" width="18.28515625" style="103" customWidth="1"/>
    <col min="14" max="14" width="19.7109375" style="103" customWidth="1"/>
    <col min="15" max="16" width="15.42578125" style="103" customWidth="1"/>
    <col min="17" max="16384" width="11.42578125" style="103"/>
  </cols>
  <sheetData>
    <row r="2" spans="2:16" s="105" customFormat="1" ht="39" customHeight="1" thickBot="1">
      <c r="B2" s="118" t="s">
        <v>54</v>
      </c>
      <c r="C2" s="118" t="s">
        <v>52</v>
      </c>
      <c r="D2" s="118" t="s">
        <v>53</v>
      </c>
      <c r="E2" s="118" t="s">
        <v>55</v>
      </c>
      <c r="F2" s="118" t="s">
        <v>56</v>
      </c>
      <c r="G2" s="118" t="s">
        <v>58</v>
      </c>
      <c r="H2" s="118" t="s">
        <v>70</v>
      </c>
      <c r="I2" s="118" t="s">
        <v>57</v>
      </c>
      <c r="J2" s="118" t="s">
        <v>69</v>
      </c>
      <c r="L2" s="138" t="s">
        <v>54</v>
      </c>
      <c r="M2" s="138" t="s">
        <v>52</v>
      </c>
      <c r="N2" s="138" t="s">
        <v>53</v>
      </c>
      <c r="O2" s="138" t="s">
        <v>55</v>
      </c>
      <c r="P2" s="139" t="s">
        <v>56</v>
      </c>
    </row>
    <row r="3" spans="2:16" ht="13.5" thickTop="1">
      <c r="B3" s="107" t="s">
        <v>40</v>
      </c>
      <c r="C3" s="109">
        <v>1547982868775</v>
      </c>
      <c r="D3" s="119">
        <v>4196589266644</v>
      </c>
      <c r="E3" s="109">
        <v>767127947846</v>
      </c>
      <c r="F3" s="109">
        <v>2826802051792</v>
      </c>
      <c r="G3" s="110">
        <f t="shared" ref="G3:G16" si="0">SUM(C3:F3)</f>
        <v>9338502135057</v>
      </c>
      <c r="H3" s="109">
        <v>9338502135057</v>
      </c>
      <c r="I3" s="110">
        <f>Tabla1[[#This Row],[TOTAL CALCULADO (VES)]]-Tabla1[[#This Row],[TOTAL ANUNCIADO (VES)]]</f>
        <v>0</v>
      </c>
      <c r="J3" s="120"/>
      <c r="L3" s="136" t="s">
        <v>40</v>
      </c>
      <c r="M3" s="135"/>
      <c r="N3" s="135"/>
      <c r="O3" s="135"/>
      <c r="P3" s="137"/>
    </row>
    <row r="4" spans="2:16">
      <c r="B4" s="107" t="s">
        <v>41</v>
      </c>
      <c r="C4" s="108">
        <v>2004544348518</v>
      </c>
      <c r="D4" s="108">
        <v>5570977022086</v>
      </c>
      <c r="E4" s="108">
        <v>847582798933</v>
      </c>
      <c r="F4" s="108">
        <v>2775243415689</v>
      </c>
      <c r="G4" s="110">
        <f t="shared" si="0"/>
        <v>11198347585226</v>
      </c>
      <c r="H4" s="109">
        <v>11178347585226</v>
      </c>
      <c r="I4" s="110">
        <f>Tabla1[[#This Row],[TOTAL CALCULADO (VES)]]-Tabla1[[#This Row],[TOTAL ANUNCIADO (VES)]]</f>
        <v>20000000000</v>
      </c>
      <c r="J4" s="120"/>
      <c r="L4" s="136" t="s">
        <v>41</v>
      </c>
      <c r="M4" s="135"/>
      <c r="N4" s="135"/>
      <c r="O4" s="135"/>
      <c r="P4" s="137"/>
    </row>
    <row r="5" spans="2:16">
      <c r="B5" s="107" t="s">
        <v>42</v>
      </c>
      <c r="C5" s="108">
        <v>4873000000000</v>
      </c>
      <c r="D5" s="108">
        <v>11485000000000</v>
      </c>
      <c r="E5" s="108">
        <v>2797000000000</v>
      </c>
      <c r="F5" s="121">
        <v>5801000000000</v>
      </c>
      <c r="G5" s="110">
        <f t="shared" si="0"/>
        <v>24956000000000</v>
      </c>
      <c r="H5" s="109">
        <v>24956000000000</v>
      </c>
      <c r="I5" s="110">
        <f>Tabla1[[#This Row],[TOTAL CALCULADO (VES)]]-Tabla1[[#This Row],[TOTAL ANUNCIADO (VES)]]</f>
        <v>0</v>
      </c>
      <c r="J5" s="120"/>
      <c r="L5" s="136" t="s">
        <v>42</v>
      </c>
      <c r="M5" s="135"/>
      <c r="N5" s="135"/>
      <c r="O5" s="135"/>
      <c r="P5" s="137"/>
    </row>
    <row r="6" spans="2:16">
      <c r="B6" s="107" t="s">
        <v>43</v>
      </c>
      <c r="C6" s="108"/>
      <c r="D6" s="108"/>
      <c r="E6" s="108"/>
      <c r="F6" s="108"/>
      <c r="G6" s="110"/>
      <c r="H6" s="109"/>
      <c r="I6" s="110"/>
      <c r="J6" s="120"/>
      <c r="L6" s="136" t="s">
        <v>43</v>
      </c>
      <c r="M6" s="135"/>
      <c r="N6" s="135"/>
      <c r="O6" s="135"/>
      <c r="P6" s="137"/>
    </row>
    <row r="7" spans="2:16">
      <c r="B7" s="107" t="s">
        <v>44</v>
      </c>
      <c r="C7" s="108">
        <v>2308971901551</v>
      </c>
      <c r="D7" s="108">
        <v>6931607485519</v>
      </c>
      <c r="E7" s="108">
        <v>1329904311881</v>
      </c>
      <c r="F7" s="108">
        <v>3875881196430</v>
      </c>
      <c r="G7" s="110">
        <f t="shared" ref="G7" si="1">SUM(C7:F7)</f>
        <v>14446364895381</v>
      </c>
      <c r="H7" s="109">
        <v>14446294895381</v>
      </c>
      <c r="I7" s="110">
        <f>Tabla1[[#This Row],[TOTAL CALCULADO (VES)]]-Tabla1[[#This Row],[TOTAL ANUNCIADO (VES)]]</f>
        <v>70000000</v>
      </c>
      <c r="J7" s="120"/>
      <c r="L7" s="136" t="s">
        <v>44</v>
      </c>
      <c r="M7" s="135"/>
      <c r="N7" s="135"/>
      <c r="O7" s="135"/>
      <c r="P7" s="137"/>
    </row>
    <row r="8" spans="2:16">
      <c r="B8" s="107" t="s">
        <v>45</v>
      </c>
      <c r="C8" s="108"/>
      <c r="D8" s="108"/>
      <c r="E8" s="108"/>
      <c r="F8" s="122"/>
      <c r="G8" s="110">
        <f t="shared" si="0"/>
        <v>0</v>
      </c>
      <c r="H8" s="123"/>
      <c r="I8" s="110">
        <f>Tabla1[[#This Row],[TOTAL CALCULADO (VES)]]-Tabla1[[#This Row],[TOTAL ANUNCIADO (VES)]]</f>
        <v>0</v>
      </c>
      <c r="J8" s="120"/>
      <c r="L8" s="136" t="s">
        <v>45</v>
      </c>
      <c r="M8" s="135"/>
      <c r="N8" s="135"/>
      <c r="O8" s="135"/>
      <c r="P8" s="137"/>
    </row>
    <row r="9" spans="2:16">
      <c r="B9" s="107" t="s">
        <v>46</v>
      </c>
      <c r="C9" s="108"/>
      <c r="D9" s="108"/>
      <c r="E9" s="108"/>
      <c r="F9" s="122"/>
      <c r="G9" s="110">
        <f t="shared" si="0"/>
        <v>0</v>
      </c>
      <c r="H9" s="109"/>
      <c r="I9" s="110">
        <f>Tabla1[[#This Row],[TOTAL CALCULADO (VES)]]-Tabla1[[#This Row],[TOTAL ANUNCIADO (VES)]]</f>
        <v>0</v>
      </c>
      <c r="J9" s="120"/>
      <c r="L9" s="136" t="s">
        <v>46</v>
      </c>
      <c r="M9" s="135"/>
      <c r="N9" s="135"/>
      <c r="O9" s="135"/>
      <c r="P9" s="137"/>
    </row>
    <row r="10" spans="2:16">
      <c r="B10" s="107" t="s">
        <v>47</v>
      </c>
      <c r="C10" s="108"/>
      <c r="D10" s="108"/>
      <c r="E10" s="108"/>
      <c r="F10" s="108"/>
      <c r="G10" s="110">
        <f t="shared" si="0"/>
        <v>0</v>
      </c>
      <c r="H10" s="109"/>
      <c r="I10" s="110">
        <f>Tabla1[[#This Row],[TOTAL CALCULADO (VES)]]-Tabla1[[#This Row],[TOTAL ANUNCIADO (VES)]]</f>
        <v>0</v>
      </c>
      <c r="J10" s="120"/>
      <c r="L10" s="136" t="s">
        <v>47</v>
      </c>
      <c r="M10" s="135"/>
      <c r="N10" s="135"/>
      <c r="O10" s="135"/>
      <c r="P10" s="137"/>
    </row>
    <row r="11" spans="2:16">
      <c r="B11" s="107" t="s">
        <v>48</v>
      </c>
      <c r="C11" s="108"/>
      <c r="D11" s="108"/>
      <c r="E11" s="108"/>
      <c r="F11" s="108"/>
      <c r="G11" s="110">
        <f t="shared" si="0"/>
        <v>0</v>
      </c>
      <c r="H11" s="109"/>
      <c r="I11" s="110">
        <f>Tabla1[[#This Row],[TOTAL CALCULADO (VES)]]-Tabla1[[#This Row],[TOTAL ANUNCIADO (VES)]]</f>
        <v>0</v>
      </c>
      <c r="J11" s="120"/>
      <c r="L11" s="136" t="s">
        <v>48</v>
      </c>
      <c r="M11" s="135"/>
      <c r="N11" s="135"/>
      <c r="O11" s="135"/>
      <c r="P11" s="137"/>
    </row>
    <row r="12" spans="2:16">
      <c r="B12" s="107" t="s">
        <v>49</v>
      </c>
      <c r="C12" s="122"/>
      <c r="D12" s="122"/>
      <c r="E12" s="122"/>
      <c r="F12" s="122"/>
      <c r="G12" s="110">
        <f t="shared" si="0"/>
        <v>0</v>
      </c>
      <c r="H12" s="109"/>
      <c r="I12" s="110">
        <f>Tabla1[[#This Row],[TOTAL CALCULADO (VES)]]-Tabla1[[#This Row],[TOTAL ANUNCIADO (VES)]]</f>
        <v>0</v>
      </c>
      <c r="J12" s="120"/>
      <c r="K12" s="106"/>
      <c r="L12" s="136" t="s">
        <v>49</v>
      </c>
      <c r="M12" s="135"/>
      <c r="N12" s="135"/>
      <c r="O12" s="135"/>
      <c r="P12" s="137"/>
    </row>
    <row r="13" spans="2:16">
      <c r="B13" s="107" t="s">
        <v>50</v>
      </c>
      <c r="C13" s="122"/>
      <c r="D13" s="122"/>
      <c r="E13" s="122"/>
      <c r="F13" s="122"/>
      <c r="G13" s="110">
        <f t="shared" si="0"/>
        <v>0</v>
      </c>
      <c r="H13" s="109"/>
      <c r="I13" s="110">
        <f>Tabla1[[#This Row],[TOTAL CALCULADO (VES)]]-Tabla1[[#This Row],[TOTAL ANUNCIADO (VES)]]</f>
        <v>0</v>
      </c>
      <c r="J13" s="120"/>
      <c r="L13" s="136" t="s">
        <v>50</v>
      </c>
      <c r="M13" s="135"/>
      <c r="N13" s="135"/>
      <c r="O13" s="135"/>
      <c r="P13" s="137"/>
    </row>
    <row r="14" spans="2:16" ht="13.5" thickBot="1">
      <c r="B14" s="107" t="s">
        <v>51</v>
      </c>
      <c r="C14" s="108"/>
      <c r="D14" s="108"/>
      <c r="E14" s="108"/>
      <c r="F14" s="108"/>
      <c r="G14" s="110">
        <f t="shared" si="0"/>
        <v>0</v>
      </c>
      <c r="H14" s="109"/>
      <c r="I14" s="110">
        <f>Tabla1[[#This Row],[TOTAL CALCULADO (VES)]]-Tabla1[[#This Row],[TOTAL ANUNCIADO (VES)]]</f>
        <v>0</v>
      </c>
      <c r="J14" s="120"/>
      <c r="L14" s="140" t="s">
        <v>51</v>
      </c>
      <c r="M14" s="141"/>
      <c r="N14" s="141"/>
      <c r="O14" s="141"/>
      <c r="P14" s="142"/>
    </row>
    <row r="15" spans="2:16" s="127" customFormat="1" ht="25.5">
      <c r="B15" s="131" t="s">
        <v>71</v>
      </c>
      <c r="C15" s="124"/>
      <c r="D15" s="124"/>
      <c r="E15" s="124"/>
      <c r="F15" s="124"/>
      <c r="G15" s="128">
        <f t="shared" si="0"/>
        <v>0</v>
      </c>
      <c r="H15" s="128">
        <f>SUM(H3:H14)</f>
        <v>59919144615664</v>
      </c>
      <c r="I15" s="128"/>
      <c r="J15" s="129"/>
      <c r="L15" s="143" t="s">
        <v>73</v>
      </c>
      <c r="M15" s="144"/>
      <c r="N15" s="144"/>
      <c r="O15" s="144"/>
      <c r="P15" s="145"/>
    </row>
    <row r="16" spans="2:16" s="127" customFormat="1" ht="26.25" thickBot="1">
      <c r="B16" s="132" t="s">
        <v>72</v>
      </c>
      <c r="C16" s="125"/>
      <c r="D16" s="125"/>
      <c r="E16" s="125"/>
      <c r="F16" s="125"/>
      <c r="G16" s="126">
        <f t="shared" si="0"/>
        <v>0</v>
      </c>
      <c r="H16" s="125"/>
      <c r="I16" s="126">
        <f>Tabla1[[#This Row],[TOTAL CALCULADO (VES)]]-Tabla1[[#This Row],[TOTAL ANUNCIADO (VES)]]</f>
        <v>0</v>
      </c>
      <c r="J16" s="130"/>
    </row>
    <row r="17" spans="2:16" ht="26.25" thickBot="1">
      <c r="L17" s="133" t="s">
        <v>54</v>
      </c>
      <c r="M17" s="134" t="s">
        <v>52</v>
      </c>
      <c r="N17" s="134" t="s">
        <v>53</v>
      </c>
      <c r="O17" s="134" t="s">
        <v>55</v>
      </c>
      <c r="P17" s="146" t="s">
        <v>56</v>
      </c>
    </row>
    <row r="18" spans="2:16" ht="14.25" thickTop="1" thickBot="1">
      <c r="C18" s="116"/>
      <c r="D18" s="209" t="s">
        <v>67</v>
      </c>
      <c r="E18" s="209"/>
      <c r="F18" s="209"/>
      <c r="G18" s="209"/>
      <c r="H18" s="209"/>
      <c r="I18" s="209"/>
      <c r="L18" s="147" t="s">
        <v>73</v>
      </c>
      <c r="M18" s="148">
        <f>M15</f>
        <v>0</v>
      </c>
      <c r="N18" s="148">
        <f>N15</f>
        <v>0</v>
      </c>
      <c r="O18" s="148">
        <f>O15</f>
        <v>0</v>
      </c>
      <c r="P18" s="149">
        <f>P15</f>
        <v>0</v>
      </c>
    </row>
    <row r="19" spans="2:16">
      <c r="C19" s="117"/>
      <c r="D19" s="209" t="s">
        <v>68</v>
      </c>
      <c r="E19" s="209"/>
      <c r="F19" s="209"/>
      <c r="G19" s="209"/>
      <c r="H19" s="209"/>
      <c r="I19" s="209"/>
    </row>
    <row r="20" spans="2:16" ht="13.5" thickBot="1">
      <c r="L20" s="150"/>
    </row>
    <row r="21" spans="2:16" s="106" customFormat="1" ht="13.5" thickBot="1">
      <c r="B21" s="111" t="s">
        <v>59</v>
      </c>
      <c r="C21" s="112">
        <v>513948055000</v>
      </c>
      <c r="D21" s="112">
        <v>1427112524462</v>
      </c>
      <c r="E21" s="112">
        <v>111686836350</v>
      </c>
      <c r="F21" s="112">
        <v>928144162000</v>
      </c>
      <c r="G21" s="113">
        <f>SUM(C21:F21)</f>
        <v>2980891577812</v>
      </c>
      <c r="H21" s="113"/>
      <c r="I21" s="114" t="s">
        <v>60</v>
      </c>
      <c r="L21" s="151"/>
      <c r="M21" s="152" t="s">
        <v>74</v>
      </c>
      <c r="N21" s="152" t="s">
        <v>75</v>
      </c>
    </row>
    <row r="22" spans="2:16" ht="13.5" thickBot="1">
      <c r="L22" s="107"/>
      <c r="M22" s="153">
        <f>M18+O18</f>
        <v>0</v>
      </c>
      <c r="N22" s="153">
        <f>N18+P18</f>
        <v>0</v>
      </c>
    </row>
    <row r="23" spans="2:16" ht="13.5" thickBot="1">
      <c r="B23" s="111" t="s">
        <v>61</v>
      </c>
      <c r="C23" s="112"/>
      <c r="D23" s="112"/>
      <c r="E23" s="112"/>
      <c r="F23" s="112"/>
      <c r="G23" s="112">
        <v>4335044911720</v>
      </c>
      <c r="H23" s="115"/>
      <c r="I23" s="114" t="s">
        <v>60</v>
      </c>
    </row>
    <row r="24" spans="2:16" ht="13.5" thickBot="1"/>
    <row r="25" spans="2:16" ht="13.5" thickBot="1">
      <c r="B25" s="111" t="s">
        <v>63</v>
      </c>
      <c r="C25" s="112">
        <v>890997000000</v>
      </c>
      <c r="D25" s="112">
        <v>3114699000000</v>
      </c>
      <c r="E25" s="112">
        <v>189674000000</v>
      </c>
      <c r="F25" s="112"/>
      <c r="G25" s="112">
        <v>1644000000</v>
      </c>
      <c r="H25" s="115"/>
      <c r="I25" s="114" t="s">
        <v>60</v>
      </c>
    </row>
    <row r="26" spans="2:16" ht="13.5" thickBot="1"/>
    <row r="27" spans="2:16" ht="13.5" thickBot="1">
      <c r="B27" s="111" t="s">
        <v>64</v>
      </c>
      <c r="C27" s="112"/>
      <c r="D27" s="112"/>
      <c r="E27" s="112"/>
      <c r="F27" s="112"/>
      <c r="G27" s="112">
        <v>11742841000000</v>
      </c>
      <c r="H27" s="115"/>
      <c r="I27" s="114" t="s">
        <v>60</v>
      </c>
    </row>
    <row r="28" spans="2:16" ht="13.5" thickBot="1"/>
    <row r="29" spans="2:16" ht="13.5" thickBot="1">
      <c r="B29" s="111" t="s">
        <v>65</v>
      </c>
      <c r="C29" s="112">
        <v>2076549000000</v>
      </c>
      <c r="D29" s="112">
        <v>10499446000000</v>
      </c>
      <c r="E29" s="112">
        <v>577435000000</v>
      </c>
      <c r="F29" s="112" t="s">
        <v>62</v>
      </c>
      <c r="G29" s="112"/>
      <c r="H29" s="115"/>
      <c r="I29" s="114" t="s">
        <v>60</v>
      </c>
    </row>
    <row r="30" spans="2:16" ht="13.5" thickBot="1"/>
    <row r="31" spans="2:16" ht="13.5" thickBot="1">
      <c r="B31" s="111" t="s">
        <v>66</v>
      </c>
      <c r="C31" s="112">
        <v>2816672000000</v>
      </c>
      <c r="D31" s="112">
        <v>13265996000000</v>
      </c>
      <c r="E31" s="112">
        <v>803472000000</v>
      </c>
      <c r="F31" s="112">
        <v>5719145000000</v>
      </c>
      <c r="G31" s="112">
        <v>22605287000000</v>
      </c>
      <c r="H31" s="115"/>
      <c r="I31" s="114" t="s">
        <v>60</v>
      </c>
    </row>
  </sheetData>
  <mergeCells count="2">
    <mergeCell ref="D18:I18"/>
    <mergeCell ref="D19:I19"/>
  </mergeCells>
  <pageMargins left="0.7" right="0.7" top="0.75" bottom="0.75" header="0.3" footer="0.3"/>
  <pageSetup paperSize="9" orientation="portrait" horizontalDpi="300" verticalDpi="30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R48:T50"/>
  <sheetViews>
    <sheetView showGridLines="0" zoomScale="77" zoomScaleNormal="77" workbookViewId="0">
      <selection activeCell="AB15" sqref="AB15"/>
    </sheetView>
  </sheetViews>
  <sheetFormatPr baseColWidth="10" defaultRowHeight="15"/>
  <cols>
    <col min="18" max="18" width="22.42578125" bestFit="1" customWidth="1"/>
    <col min="20" max="20" width="22.42578125" bestFit="1" customWidth="1"/>
  </cols>
  <sheetData>
    <row r="48" spans="18:20">
      <c r="R48" s="154" t="s">
        <v>76</v>
      </c>
      <c r="S48" s="155"/>
      <c r="T48" s="154">
        <f>0.82*'CUADRO DEFINITIVO'!H15</f>
        <v>49133698584844.477</v>
      </c>
    </row>
    <row r="49" spans="18:20">
      <c r="R49" s="156" t="s">
        <v>77</v>
      </c>
      <c r="S49" s="155"/>
      <c r="T49" s="154">
        <v>100000</v>
      </c>
    </row>
    <row r="50" spans="18:20" ht="30">
      <c r="R50" s="157" t="s">
        <v>78</v>
      </c>
      <c r="S50" s="155"/>
      <c r="T50" s="156">
        <f>(T48/12)/T49</f>
        <v>40944748.82070373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abSelected="1" showWhiteSpace="0" zoomScale="120" zoomScaleNormal="120" workbookViewId="0">
      <selection activeCell="I24" sqref="I24"/>
    </sheetView>
  </sheetViews>
  <sheetFormatPr baseColWidth="10" defaultRowHeight="15"/>
  <cols>
    <col min="1" max="1" width="11.28515625" customWidth="1"/>
    <col min="2" max="2" width="18.28515625" customWidth="1"/>
    <col min="3" max="3" width="19.42578125" customWidth="1"/>
    <col min="4" max="4" width="18.7109375" customWidth="1"/>
    <col min="5" max="6" width="19.85546875" customWidth="1"/>
    <col min="7" max="7" width="19.5703125" customWidth="1"/>
    <col min="8" max="8" width="16" customWidth="1"/>
    <col min="9" max="9" width="29.7109375" customWidth="1"/>
    <col min="10" max="10" width="26.28515625" customWidth="1"/>
    <col min="11" max="11" width="24.140625" customWidth="1"/>
    <col min="12" max="12" width="39.85546875" customWidth="1"/>
    <col min="13" max="13" width="24.5703125" customWidth="1"/>
  </cols>
  <sheetData>
    <row r="1" spans="1:11" s="158" customFormat="1" ht="15" customHeight="1">
      <c r="A1" s="216" t="s">
        <v>54</v>
      </c>
      <c r="B1" s="225" t="s">
        <v>87</v>
      </c>
      <c r="C1" s="226"/>
      <c r="D1" s="226"/>
      <c r="E1" s="226"/>
      <c r="F1" s="226"/>
      <c r="G1" s="226"/>
      <c r="H1" s="227"/>
    </row>
    <row r="2" spans="1:11" s="158" customFormat="1" ht="27" customHeight="1">
      <c r="A2" s="216"/>
      <c r="B2" s="228"/>
      <c r="C2" s="229"/>
      <c r="D2" s="229"/>
      <c r="E2" s="229"/>
      <c r="F2" s="229"/>
      <c r="G2" s="229"/>
      <c r="H2" s="230"/>
    </row>
    <row r="3" spans="1:11" ht="30" customHeight="1">
      <c r="A3" s="216"/>
      <c r="B3" s="221" t="s">
        <v>52</v>
      </c>
      <c r="C3" s="221" t="s">
        <v>53</v>
      </c>
      <c r="D3" s="221" t="s">
        <v>55</v>
      </c>
      <c r="E3" s="221" t="s">
        <v>56</v>
      </c>
      <c r="F3" s="221" t="s">
        <v>58</v>
      </c>
      <c r="G3" s="221" t="s">
        <v>70</v>
      </c>
      <c r="H3" s="221" t="s">
        <v>82</v>
      </c>
      <c r="K3" s="185"/>
    </row>
    <row r="4" spans="1:11" s="158" customFormat="1">
      <c r="A4" s="217"/>
      <c r="B4" s="222"/>
      <c r="C4" s="222"/>
      <c r="D4" s="222"/>
      <c r="E4" s="222"/>
      <c r="F4" s="222"/>
      <c r="G4" s="222"/>
      <c r="H4" s="222"/>
      <c r="J4" s="159"/>
    </row>
    <row r="5" spans="1:11">
      <c r="A5" s="160" t="s">
        <v>40</v>
      </c>
      <c r="B5" s="183">
        <v>1547982868775</v>
      </c>
      <c r="C5" s="183">
        <v>4196589266644</v>
      </c>
      <c r="D5" s="183">
        <v>767127947846</v>
      </c>
      <c r="E5" s="183">
        <v>2826802051792</v>
      </c>
      <c r="F5" s="161">
        <v>9338502135057</v>
      </c>
      <c r="G5" s="183">
        <v>9338502135057</v>
      </c>
      <c r="H5" s="179">
        <v>0</v>
      </c>
      <c r="J5" s="159"/>
    </row>
    <row r="6" spans="1:11">
      <c r="A6" s="160" t="s">
        <v>41</v>
      </c>
      <c r="B6" s="183">
        <v>2004544348518</v>
      </c>
      <c r="C6" s="183">
        <v>5570977022086</v>
      </c>
      <c r="D6" s="183">
        <v>847582798933</v>
      </c>
      <c r="E6" s="183">
        <v>2775243415689</v>
      </c>
      <c r="F6" s="161">
        <v>11198347585226</v>
      </c>
      <c r="G6" s="183">
        <v>11178347585226</v>
      </c>
      <c r="H6" s="161">
        <v>20000000000</v>
      </c>
      <c r="J6" s="159"/>
    </row>
    <row r="7" spans="1:11">
      <c r="A7" s="201" t="s">
        <v>42</v>
      </c>
      <c r="B7" s="183">
        <v>4873000000000</v>
      </c>
      <c r="C7" s="183">
        <v>11485000000000</v>
      </c>
      <c r="D7" s="183">
        <v>2797000000000</v>
      </c>
      <c r="E7" s="183">
        <v>5801000000000</v>
      </c>
      <c r="F7" s="200">
        <v>24956000000000</v>
      </c>
      <c r="G7" s="183">
        <v>24956000000000</v>
      </c>
      <c r="H7" s="179">
        <v>0</v>
      </c>
    </row>
    <row r="8" spans="1:11" ht="22.5" customHeight="1">
      <c r="A8" s="160" t="s">
        <v>43</v>
      </c>
      <c r="B8" s="218" t="s">
        <v>79</v>
      </c>
      <c r="C8" s="219"/>
      <c r="D8" s="219"/>
      <c r="E8" s="219"/>
      <c r="F8" s="219"/>
      <c r="G8" s="219"/>
      <c r="H8" s="220"/>
      <c r="J8" s="197"/>
    </row>
    <row r="9" spans="1:11">
      <c r="A9" s="177" t="s">
        <v>44</v>
      </c>
      <c r="B9" s="184">
        <v>2308971901551</v>
      </c>
      <c r="C9" s="184">
        <v>6931607485519</v>
      </c>
      <c r="D9" s="184">
        <v>1329904311881</v>
      </c>
      <c r="E9" s="184">
        <v>3875881196430</v>
      </c>
      <c r="F9" s="164">
        <v>14446364895381</v>
      </c>
      <c r="G9" s="184">
        <v>14446294895381</v>
      </c>
      <c r="H9" s="164">
        <v>70000000</v>
      </c>
    </row>
    <row r="10" spans="1:11" s="158" customFormat="1">
      <c r="A10" s="160" t="s">
        <v>45</v>
      </c>
      <c r="B10" s="183">
        <v>3388197000000</v>
      </c>
      <c r="C10" s="183">
        <v>10744723000000</v>
      </c>
      <c r="D10" s="183">
        <v>2020012960000</v>
      </c>
      <c r="E10" s="183">
        <v>7066966000000</v>
      </c>
      <c r="F10" s="161">
        <v>23219898960000</v>
      </c>
      <c r="G10" s="183">
        <v>23219897000000</v>
      </c>
      <c r="H10" s="161">
        <v>1960000</v>
      </c>
    </row>
    <row r="11" spans="1:11" s="158" customFormat="1">
      <c r="A11" s="160" t="s">
        <v>46</v>
      </c>
      <c r="B11" s="183">
        <v>4152984401465</v>
      </c>
      <c r="C11" s="183">
        <v>14412495204614</v>
      </c>
      <c r="D11" s="183">
        <v>2931464267283</v>
      </c>
      <c r="E11" s="183">
        <v>9278008384327</v>
      </c>
      <c r="F11" s="161">
        <v>30774952257689</v>
      </c>
      <c r="G11" s="183">
        <v>30774952257689</v>
      </c>
      <c r="H11" s="178">
        <v>0</v>
      </c>
    </row>
    <row r="12" spans="1:11" s="158" customFormat="1">
      <c r="A12" s="160" t="s">
        <v>47</v>
      </c>
      <c r="B12" s="183">
        <v>7863874755977</v>
      </c>
      <c r="C12" s="183">
        <v>19062208275907</v>
      </c>
      <c r="D12" s="183">
        <v>3701763866229</v>
      </c>
      <c r="E12" s="183">
        <v>10060503755874</v>
      </c>
      <c r="F12" s="161">
        <v>40688350653987</v>
      </c>
      <c r="G12" s="183">
        <v>40688350653987</v>
      </c>
      <c r="H12" s="178">
        <v>0</v>
      </c>
    </row>
    <row r="13" spans="1:11" s="158" customFormat="1">
      <c r="A13" s="160" t="s">
        <v>48</v>
      </c>
      <c r="B13" s="183">
        <v>6265248982000</v>
      </c>
      <c r="C13" s="183">
        <v>16050470282766</v>
      </c>
      <c r="D13" s="183">
        <v>4698385379013</v>
      </c>
      <c r="E13" s="183">
        <v>13402987063039</v>
      </c>
      <c r="F13" s="181">
        <f>SUM(B13:E13)</f>
        <v>40417091706818</v>
      </c>
      <c r="G13" s="183">
        <v>40417091706987</v>
      </c>
      <c r="H13" s="161">
        <v>-169</v>
      </c>
    </row>
    <row r="14" spans="1:11" s="158" customFormat="1">
      <c r="A14" s="160" t="s">
        <v>49</v>
      </c>
      <c r="B14" s="186">
        <v>9253696421842</v>
      </c>
      <c r="C14" s="186">
        <v>27191388991793</v>
      </c>
      <c r="D14" s="186">
        <v>7470237354865</v>
      </c>
      <c r="E14" s="186">
        <v>17650245907283</v>
      </c>
      <c r="F14" s="190">
        <f>SUM(B14:E14)</f>
        <v>61565568675783</v>
      </c>
      <c r="G14" s="189">
        <v>61565568675782</v>
      </c>
      <c r="H14" s="191">
        <v>-1</v>
      </c>
    </row>
    <row r="15" spans="1:11" s="158" customFormat="1" ht="15.75" thickBot="1">
      <c r="A15" s="160" t="s">
        <v>50</v>
      </c>
      <c r="B15" s="189">
        <v>11013246249504</v>
      </c>
      <c r="C15" s="189">
        <v>37438245492476</v>
      </c>
      <c r="D15" s="189">
        <v>10211983033574</v>
      </c>
      <c r="E15" s="189">
        <v>30597053852842</v>
      </c>
      <c r="F15" s="190">
        <f>SUM(B15:E15)</f>
        <v>89260528628396</v>
      </c>
      <c r="G15" s="164">
        <v>89260528628396</v>
      </c>
      <c r="H15" s="192">
        <v>0</v>
      </c>
    </row>
    <row r="16" spans="1:11" s="158" customFormat="1" ht="15.75" thickBot="1">
      <c r="A16" s="160" t="s">
        <v>83</v>
      </c>
      <c r="B16" s="193">
        <f t="shared" ref="B16:H16" si="0">SUM(B5:B15)</f>
        <v>52671746929632</v>
      </c>
      <c r="C16" s="193">
        <f t="shared" si="0"/>
        <v>153083705021805</v>
      </c>
      <c r="D16" s="193">
        <f t="shared" si="0"/>
        <v>36775461919624</v>
      </c>
      <c r="E16" s="194">
        <f t="shared" si="0"/>
        <v>103334691627276</v>
      </c>
      <c r="F16" s="195">
        <f t="shared" si="0"/>
        <v>345865605498337</v>
      </c>
      <c r="G16" s="196">
        <f t="shared" si="0"/>
        <v>345845533538505</v>
      </c>
      <c r="H16" s="188">
        <f t="shared" si="0"/>
        <v>20071959830</v>
      </c>
    </row>
    <row r="17" spans="1:10" ht="15.75" thickBot="1">
      <c r="F17" s="162"/>
      <c r="G17" s="163"/>
    </row>
    <row r="18" spans="1:10" ht="16.5" thickBot="1">
      <c r="A18" s="180"/>
      <c r="B18" s="199"/>
      <c r="C18" s="199"/>
      <c r="D18" s="223" t="s">
        <v>86</v>
      </c>
      <c r="E18" s="224"/>
      <c r="F18" s="180"/>
      <c r="G18" s="198">
        <v>345553818981527</v>
      </c>
      <c r="H18" s="180"/>
    </row>
    <row r="19" spans="1:10" ht="15.75" thickBot="1">
      <c r="D19" s="180"/>
      <c r="G19" s="180"/>
      <c r="J19" s="159"/>
    </row>
    <row r="20" spans="1:10" ht="15.75" thickBot="1">
      <c r="D20" s="210" t="s">
        <v>84</v>
      </c>
      <c r="E20" s="211"/>
      <c r="F20" s="212"/>
      <c r="G20" s="180"/>
      <c r="J20" s="159"/>
    </row>
    <row r="21" spans="1:10" ht="15.75" thickBot="1">
      <c r="E21" s="180"/>
      <c r="F21" s="180"/>
      <c r="J21" s="159"/>
    </row>
    <row r="22" spans="1:10" ht="15.75" thickBot="1">
      <c r="E22" s="180"/>
      <c r="F22" s="213" t="s">
        <v>85</v>
      </c>
      <c r="G22" s="214"/>
      <c r="H22" s="215"/>
      <c r="J22" s="162"/>
    </row>
    <row r="23" spans="1:10">
      <c r="H23" s="180"/>
      <c r="J23" s="159"/>
    </row>
    <row r="24" spans="1:10">
      <c r="J24" s="159"/>
    </row>
    <row r="25" spans="1:10">
      <c r="C25" s="162"/>
      <c r="D25" s="162"/>
      <c r="E25" s="162"/>
      <c r="F25" s="159"/>
      <c r="J25" s="182"/>
    </row>
    <row r="26" spans="1:10">
      <c r="C26" s="162"/>
      <c r="J26" s="163"/>
    </row>
    <row r="27" spans="1:10">
      <c r="C27" s="162"/>
      <c r="J27" s="159"/>
    </row>
    <row r="28" spans="1:10">
      <c r="C28" s="162"/>
      <c r="J28" s="158"/>
    </row>
    <row r="29" spans="1:10">
      <c r="B29" s="158"/>
    </row>
  </sheetData>
  <mergeCells count="13">
    <mergeCell ref="D20:F20"/>
    <mergeCell ref="F22:H22"/>
    <mergeCell ref="A1:A4"/>
    <mergeCell ref="B8:H8"/>
    <mergeCell ref="B3:B4"/>
    <mergeCell ref="C3:C4"/>
    <mergeCell ref="D3:D4"/>
    <mergeCell ref="E3:E4"/>
    <mergeCell ref="F3:F4"/>
    <mergeCell ref="G3:G4"/>
    <mergeCell ref="H3:H4"/>
    <mergeCell ref="D18:E18"/>
    <mergeCell ref="B1:H2"/>
  </mergeCells>
  <pageMargins left="0.25" right="0.25"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1"/>
  <sheetViews>
    <sheetView workbookViewId="0">
      <selection activeCell="D7" sqref="D7:G7"/>
    </sheetView>
  </sheetViews>
  <sheetFormatPr baseColWidth="10" defaultRowHeight="15"/>
  <cols>
    <col min="2" max="2" width="9.140625" customWidth="1"/>
    <col min="3" max="3" width="28" customWidth="1"/>
    <col min="4" max="4" width="28.85546875" customWidth="1"/>
    <col min="5" max="5" width="29.28515625" customWidth="1"/>
    <col min="6" max="6" width="26.5703125" customWidth="1"/>
    <col min="7" max="7" width="19.7109375" customWidth="1"/>
    <col min="8" max="8" width="19.140625" customWidth="1"/>
    <col min="9" max="9" width="19.5703125" customWidth="1"/>
  </cols>
  <sheetData>
    <row r="1" spans="2:9" s="158" customFormat="1"/>
    <row r="2" spans="2:9" s="158" customFormat="1" ht="26.25">
      <c r="D2" s="231" t="s">
        <v>80</v>
      </c>
      <c r="E2" s="231"/>
      <c r="F2" s="231"/>
      <c r="G2" s="231"/>
      <c r="H2" s="231"/>
    </row>
    <row r="4" spans="2:9" ht="22.5" customHeight="1">
      <c r="B4" s="158"/>
      <c r="C4" s="236" t="s">
        <v>81</v>
      </c>
      <c r="D4" s="237"/>
      <c r="E4" s="237"/>
      <c r="F4" s="238"/>
      <c r="G4" s="158"/>
      <c r="H4" s="158"/>
      <c r="I4" s="158"/>
    </row>
    <row r="5" spans="2:9" s="158" customFormat="1" ht="27.75" customHeight="1">
      <c r="C5" s="239">
        <f>SUM(C7:F7)</f>
        <v>154622416487340</v>
      </c>
      <c r="D5" s="240"/>
      <c r="E5" s="240"/>
      <c r="F5" s="240"/>
    </row>
    <row r="6" spans="2:9" ht="36" customHeight="1">
      <c r="B6" s="171"/>
      <c r="C6" s="172" t="s">
        <v>52</v>
      </c>
      <c r="D6" s="173" t="s">
        <v>53</v>
      </c>
      <c r="E6" s="173" t="s">
        <v>55</v>
      </c>
      <c r="F6" s="174" t="s">
        <v>56</v>
      </c>
      <c r="G6" s="171"/>
      <c r="H6" s="175"/>
      <c r="I6" s="171"/>
    </row>
    <row r="7" spans="2:9" ht="26.25" customHeight="1">
      <c r="B7" s="166"/>
      <c r="C7" s="170">
        <v>26139555276286</v>
      </c>
      <c r="D7" s="170">
        <v>72403600254770</v>
      </c>
      <c r="E7" s="170">
        <v>14394856152172</v>
      </c>
      <c r="F7" s="170">
        <v>41684404804112</v>
      </c>
      <c r="G7" s="159">
        <f>SUM(D7:F7)</f>
        <v>128482861211054</v>
      </c>
      <c r="H7" s="162"/>
      <c r="I7" s="166"/>
    </row>
    <row r="8" spans="2:9" s="158" customFormat="1" ht="26.25" customHeight="1">
      <c r="B8" s="166"/>
      <c r="C8" s="176"/>
      <c r="D8" s="176"/>
      <c r="E8" s="176"/>
      <c r="F8" s="176"/>
      <c r="H8" s="162"/>
      <c r="I8" s="166"/>
    </row>
    <row r="9" spans="2:9">
      <c r="B9" s="166"/>
      <c r="C9" s="162"/>
      <c r="D9" s="162"/>
      <c r="E9" s="162"/>
      <c r="F9" s="162"/>
      <c r="G9" s="162"/>
      <c r="H9" s="162"/>
      <c r="I9" s="162"/>
    </row>
    <row r="10" spans="2:9">
      <c r="B10" s="166"/>
      <c r="C10" s="162"/>
      <c r="D10" s="162"/>
      <c r="E10" s="162"/>
      <c r="F10" s="162"/>
      <c r="G10" s="162"/>
      <c r="H10" s="162"/>
      <c r="I10" s="166"/>
    </row>
    <row r="11" spans="2:9" ht="21">
      <c r="B11" s="166"/>
      <c r="C11" s="233"/>
      <c r="D11" s="233"/>
      <c r="E11" s="233"/>
      <c r="F11" s="233"/>
      <c r="G11" s="233"/>
      <c r="H11" s="233"/>
      <c r="I11" s="233"/>
    </row>
    <row r="12" spans="2:9">
      <c r="B12" s="166"/>
      <c r="C12" s="162"/>
      <c r="D12" s="162"/>
      <c r="E12" s="162"/>
      <c r="F12" s="162"/>
      <c r="G12" s="162"/>
      <c r="H12" s="162"/>
      <c r="I12" s="162"/>
    </row>
    <row r="13" spans="2:9">
      <c r="B13" s="166"/>
      <c r="C13" s="162"/>
      <c r="D13" s="162"/>
      <c r="E13" s="162"/>
      <c r="F13" s="162"/>
      <c r="G13" s="162"/>
      <c r="H13" s="162"/>
      <c r="I13" s="162"/>
    </row>
    <row r="14" spans="2:9">
      <c r="B14" s="167"/>
      <c r="C14" s="168"/>
      <c r="D14" s="162"/>
      <c r="E14" s="169"/>
      <c r="F14" s="168"/>
      <c r="G14" s="162"/>
      <c r="H14" s="163"/>
      <c r="I14" s="162"/>
    </row>
    <row r="15" spans="2:9" s="158" customFormat="1">
      <c r="G15" s="162"/>
      <c r="H15" s="163"/>
      <c r="I15" s="162"/>
    </row>
    <row r="16" spans="2:9">
      <c r="B16" s="158"/>
      <c r="C16" s="158"/>
      <c r="D16" s="158"/>
      <c r="E16" s="158"/>
      <c r="F16" s="158"/>
      <c r="G16" s="162"/>
      <c r="H16" s="165"/>
      <c r="I16" s="158"/>
    </row>
    <row r="17" spans="2:9">
      <c r="B17" s="158"/>
      <c r="C17" s="158"/>
      <c r="D17" s="158"/>
      <c r="E17" s="158"/>
      <c r="F17" s="234"/>
      <c r="G17" s="235"/>
      <c r="I17" s="158"/>
    </row>
    <row r="18" spans="2:9">
      <c r="B18" s="158"/>
      <c r="C18" s="158"/>
      <c r="D18" s="158"/>
      <c r="E18" s="158"/>
      <c r="F18" s="158"/>
      <c r="G18" s="158"/>
      <c r="H18" s="158"/>
      <c r="I18" s="158"/>
    </row>
    <row r="19" spans="2:9">
      <c r="B19" s="158"/>
      <c r="C19" s="158"/>
      <c r="D19" s="158"/>
      <c r="E19" s="158"/>
      <c r="F19" s="158"/>
      <c r="G19" s="158"/>
      <c r="H19" s="232"/>
      <c r="I19" s="232"/>
    </row>
    <row r="20" spans="2:9">
      <c r="H20" s="232"/>
      <c r="I20" s="232"/>
    </row>
    <row r="21" spans="2:9">
      <c r="H21" s="232"/>
      <c r="I21" s="232"/>
    </row>
  </sheetData>
  <mergeCells count="6">
    <mergeCell ref="D2:H2"/>
    <mergeCell ref="H19:I21"/>
    <mergeCell ref="C11:I11"/>
    <mergeCell ref="F17:G17"/>
    <mergeCell ref="C4:F4"/>
    <mergeCell ref="C5:F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11"/>
  <sheetViews>
    <sheetView topLeftCell="A2" workbookViewId="0">
      <selection activeCell="D14" sqref="D14"/>
    </sheetView>
  </sheetViews>
  <sheetFormatPr baseColWidth="10" defaultRowHeight="15"/>
  <cols>
    <col min="2" max="2" width="23.42578125" customWidth="1"/>
    <col min="3" max="3" width="20.42578125" customWidth="1"/>
    <col min="4" max="4" width="21.28515625" customWidth="1"/>
    <col min="5" max="5" width="24.140625" customWidth="1"/>
  </cols>
  <sheetData>
    <row r="4" spans="2:5">
      <c r="B4" s="159">
        <f>'OCTUBRE 2021'!C16</f>
        <v>153083705021805</v>
      </c>
      <c r="C4" s="159">
        <f>'OCTUBRE 2021'!D16</f>
        <v>36775461919624</v>
      </c>
      <c r="D4" s="159">
        <f>'OCTUBRE 2021'!E16</f>
        <v>103334691627276</v>
      </c>
      <c r="E4" s="159">
        <f>SUM(B4:D4)</f>
        <v>293193858568705</v>
      </c>
    </row>
    <row r="5" spans="2:5">
      <c r="B5" s="159">
        <f>$C$4</f>
        <v>36775461919624</v>
      </c>
    </row>
    <row r="6" spans="2:5">
      <c r="B6" s="159">
        <f>$D$4</f>
        <v>103334691627276</v>
      </c>
    </row>
    <row r="7" spans="2:5">
      <c r="B7" s="159">
        <f>SUM(B4:B6)</f>
        <v>293193858568705</v>
      </c>
    </row>
    <row r="8" spans="2:5">
      <c r="B8" s="187">
        <v>41658500680128</v>
      </c>
    </row>
    <row r="9" spans="2:5">
      <c r="B9" s="159">
        <f>SUM(B7:B8)</f>
        <v>334852359248833</v>
      </c>
    </row>
    <row r="11" spans="2:5">
      <c r="B11" s="18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CUADRO PRELIMINAR</vt:lpstr>
      <vt:lpstr>CUADRO DEFINITIVO</vt:lpstr>
      <vt:lpstr>GRAFICAS</vt:lpstr>
      <vt:lpstr>OCTUBRE 2021</vt:lpstr>
      <vt:lpstr>Hoja2</vt:lpstr>
      <vt:lpstr>Hoja4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 usuario de Microsoft Office satisfecho.</dc:creator>
  <cp:lastModifiedBy>Un usuario de Microsoft Office satisfecho.</cp:lastModifiedBy>
  <dcterms:created xsi:type="dcterms:W3CDTF">2016-09-12T23:37:04Z</dcterms:created>
  <dcterms:modified xsi:type="dcterms:W3CDTF">2020-12-11T19:31:45Z</dcterms:modified>
</cp:coreProperties>
</file>