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85" windowWidth="18555" windowHeight="10155" firstSheet="5" activeTab="9"/>
  </bookViews>
  <sheets>
    <sheet name="AÑO-2007(MENSUAL)" sheetId="1" r:id="rId1"/>
    <sheet name="AÑO-2008(MENSUAL)" sheetId="2" r:id="rId2"/>
    <sheet name="AÑO-2009(MENSUAL)" sheetId="3" r:id="rId3"/>
    <sheet name="AÑO-2010( MENSUAL)" sheetId="4" r:id="rId4"/>
    <sheet name="AÑO-2011(MENSUAL)" sheetId="5" r:id="rId5"/>
    <sheet name="AÑO-2012(MENSUAL)" sheetId="6" r:id="rId6"/>
    <sheet name="AÑO-2013 (MENSUAL)" sheetId="7" r:id="rId7"/>
    <sheet name="AÑO-2014 (MENSUAL)" sheetId="8" r:id="rId8"/>
    <sheet name="AÑO-2015 (MENSUAL)" sheetId="9" r:id="rId9"/>
    <sheet name="AÑO-2016 (MENSUAL)" sheetId="10" r:id="rId10"/>
  </sheets>
  <definedNames/>
  <calcPr fullCalcOnLoad="1"/>
</workbook>
</file>

<file path=xl/sharedStrings.xml><?xml version="1.0" encoding="utf-8"?>
<sst xmlns="http://schemas.openxmlformats.org/spreadsheetml/2006/main" count="335" uniqueCount="52">
  <si>
    <t>AÑO 2007</t>
  </si>
  <si>
    <t>CONCEPTOS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</si>
  <si>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</si>
  <si>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</si>
  <si>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</si>
  <si>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</si>
  <si>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</si>
  <si>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</si>
  <si>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</si>
  <si>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</si>
  <si>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</si>
  <si>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</si>
  <si>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</si>
  <si>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</si>
  <si>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</si>
  <si>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INGRESOS 1/</t>
  </si>
  <si>
    <t xml:space="preserve">   *Interno</t>
  </si>
  <si>
    <t xml:space="preserve">   *Importadores</t>
  </si>
  <si>
    <t>(III) Renta Aduanera</t>
  </si>
  <si>
    <t xml:space="preserve"> * Impuesto de Importación</t>
  </si>
  <si>
    <t xml:space="preserve"> * Tasa por Servicio de Aduanas</t>
  </si>
  <si>
    <t>(IV) Otras Rentas Internas</t>
  </si>
  <si>
    <t xml:space="preserve">   *Licores</t>
  </si>
  <si>
    <t xml:space="preserve">   *Cigarrillos</t>
  </si>
  <si>
    <t xml:space="preserve">   *Timbre Fiscal</t>
  </si>
  <si>
    <t xml:space="preserve">   *Sucesiones</t>
  </si>
  <si>
    <t xml:space="preserve">   *Juegos de Envíte o Azar</t>
  </si>
  <si>
    <t>AÑO 2008</t>
  </si>
  <si>
    <t>AÑO 2010</t>
  </si>
  <si>
    <t>RECAUDACION TRIBUTARIA NETA NO PETROLERA BAJO JURISDICCION DEL SENIAT</t>
  </si>
  <si>
    <t>(Montos en Bolívares Fuertes)</t>
  </si>
  <si>
    <t>(MENSUAL)</t>
  </si>
  <si>
    <t xml:space="preserve">RECAUDACION TRIBUTARIA Y ADUANERA NO PETROLERA EN EFECTIVO DEL SENIAT </t>
  </si>
  <si>
    <t>AÑO 2009</t>
  </si>
  <si>
    <t>(Montos en Bolívares)</t>
  </si>
  <si>
    <t>AÑO 2011</t>
  </si>
  <si>
    <t>(I) ISLR No Petroléro 2/</t>
  </si>
  <si>
    <t>(V) Otros 2/</t>
  </si>
  <si>
    <t>(II) IVA</t>
  </si>
  <si>
    <t xml:space="preserve">(I) ISLR No Petrolero </t>
  </si>
  <si>
    <t>AÑO 2012</t>
  </si>
  <si>
    <t>AÑO 2013</t>
  </si>
  <si>
    <t>AÑO 2014</t>
  </si>
  <si>
    <t>AÑO 2015</t>
  </si>
  <si>
    <t>AÑO 2016</t>
  </si>
  <si>
    <r>
      <rPr>
        <b/>
        <sz val="10"/>
        <rFont val="ZapfHumnst BT"/>
        <family val="2"/>
      </rPr>
      <t>1/</t>
    </r>
    <r>
      <rPr>
        <sz val="10"/>
        <rFont val="ZapfHumnst BT"/>
        <family val="2"/>
      </rPr>
      <t xml:space="preserve">  Cifras  provisionales según sistema Iseniat, sujetas a revisión.</t>
    </r>
  </si>
  <si>
    <r>
      <rPr>
        <b/>
        <sz val="10"/>
        <rFont val="ZapfHumnst BT"/>
        <family val="2"/>
      </rPr>
      <t>2/</t>
    </r>
    <r>
      <rPr>
        <sz val="10"/>
        <rFont val="ZapfHumnst BT"/>
        <family val="2"/>
      </rPr>
      <t xml:space="preserve">  Comprende recaudación por derechos pendientes, multas, intereses, reintegros al fisco, y reparos de la contraloria en aduanas y los tributos internos. </t>
    </r>
  </si>
  <si>
    <r>
      <rPr>
        <b/>
        <sz val="10"/>
        <rFont val="ZapfHumnst BT"/>
        <family val="2"/>
      </rPr>
      <t>1/</t>
    </r>
    <r>
      <rPr>
        <sz val="10"/>
        <rFont val="ZapfHumnst BT"/>
        <family val="2"/>
      </rPr>
      <t xml:space="preserve">  Cifras  provisionales según sistema SIVIT e Iseniat sujetas a revisión.</t>
    </r>
  </si>
  <si>
    <r>
      <rPr>
        <b/>
        <sz val="10"/>
        <rFont val="ZapfHumnst BT"/>
        <family val="2"/>
      </rPr>
      <t>1/</t>
    </r>
    <r>
      <rPr>
        <sz val="10"/>
        <rFont val="ZapfHumnst BT"/>
        <family val="2"/>
      </rPr>
      <t xml:space="preserve">  Cifras  provisionales según sistema SIVIT, sujetas a revisión.</t>
    </r>
  </si>
  <si>
    <r>
      <rPr>
        <b/>
        <sz val="10"/>
        <rFont val="ZapfHumnst BT"/>
        <family val="2"/>
      </rPr>
      <t>2/</t>
    </r>
    <r>
      <rPr>
        <sz val="10"/>
        <rFont val="ZapfHumnst BT"/>
        <family val="2"/>
      </rPr>
      <t xml:space="preserve">  Comprende recaudación por derechos pendientes, multas, intereses, reintegros al fisco, y reparos de la contraloria en aduanas y los tributos internos.</t>
    </r>
  </si>
  <si>
    <r>
      <rPr>
        <b/>
        <sz val="10"/>
        <rFont val="ZapfHumnst BT"/>
        <family val="2"/>
      </rPr>
      <t>1/</t>
    </r>
    <r>
      <rPr>
        <sz val="10"/>
        <rFont val="ZapfHumnst BT"/>
        <family val="2"/>
      </rPr>
      <t xml:space="preserve">  Enero-febrero Cifras conciliadas con la Oficina Nacional del Tesoro. Marzo-Diciembre Cifras  provisionales según sistema SIVIT, sujetas a revisión.</t>
    </r>
  </si>
  <si>
    <r>
      <rPr>
        <b/>
        <sz val="10"/>
        <rFont val="ZapfHumnst BT"/>
        <family val="2"/>
      </rPr>
      <t>1/</t>
    </r>
    <r>
      <rPr>
        <sz val="10"/>
        <rFont val="ZapfHumnst BT"/>
        <family val="2"/>
      </rPr>
      <t xml:space="preserve">   Cifras  conciliadas con la Oficina Nacional del Tesoro. </t>
    </r>
  </si>
</sst>
</file>

<file path=xl/styles.xml><?xml version="1.0" encoding="utf-8"?>
<styleSheet xmlns="http://schemas.openxmlformats.org/spreadsheetml/2006/main">
  <numFmts count="40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_ * #,##0_ ;_ * \-#,##0_ ;_ * &quot;-&quot;??_ ;_ @_ "/>
    <numFmt numFmtId="187" formatCode="0.0%"/>
    <numFmt numFmtId="188" formatCode="_ * #,##0.0_ ;_ * \-#,##0.0_ ;_ * &quot;-&quot;??_ ;_ @_ 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 * #,##0.000_ ;_ * \-#,##0.000_ ;_ * &quot;-&quot;??_ ;_ @_ "/>
    <numFmt numFmtId="195" formatCode="_ * #,##0.0000_ ;_ * \-#,##0.00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ZapfHumnst BT"/>
      <family val="2"/>
    </font>
    <font>
      <b/>
      <sz val="10"/>
      <name val="ZapfHumnst B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ZapfHumnst BT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ZapfHumnst BT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1"/>
        </stop>
        <stop position="1">
          <color rgb="FFFF0000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0" fillId="33" borderId="10" xfId="55" applyFont="1" applyFill="1" applyBorder="1" applyAlignment="1">
      <alignment horizontal="centerContinuous" vertical="center"/>
      <protection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41" fillId="0" borderId="0" xfId="46" applyFont="1" applyBorder="1" applyAlignment="1">
      <alignment/>
    </xf>
    <xf numFmtId="0" fontId="3" fillId="0" borderId="10" xfId="0" applyFont="1" applyBorder="1" applyAlignment="1">
      <alignment horizontal="center"/>
    </xf>
    <xf numFmtId="43" fontId="41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3" fontId="2" fillId="0" borderId="13" xfId="46" applyFont="1" applyBorder="1" applyAlignment="1">
      <alignment/>
    </xf>
    <xf numFmtId="0" fontId="3" fillId="0" borderId="12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1" xfId="0" applyNumberFormat="1" applyFont="1" applyBorder="1" applyAlignment="1">
      <alignment/>
    </xf>
    <xf numFmtId="10" fontId="41" fillId="0" borderId="0" xfId="58" applyNumberFormat="1" applyFont="1" applyBorder="1" applyAlignment="1">
      <alignment/>
    </xf>
    <xf numFmtId="0" fontId="4" fillId="0" borderId="0" xfId="55" applyFont="1" applyFill="1" applyBorder="1">
      <alignment/>
      <protection/>
    </xf>
    <xf numFmtId="43" fontId="41" fillId="0" borderId="0" xfId="0" applyNumberFormat="1" applyFont="1" applyAlignment="1">
      <alignment/>
    </xf>
    <xf numFmtId="43" fontId="41" fillId="0" borderId="0" xfId="46" applyFont="1" applyAlignment="1">
      <alignment/>
    </xf>
    <xf numFmtId="4" fontId="41" fillId="0" borderId="0" xfId="0" applyNumberFormat="1" applyFont="1" applyBorder="1" applyAlignment="1">
      <alignment/>
    </xf>
    <xf numFmtId="43" fontId="41" fillId="0" borderId="0" xfId="58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5" fillId="0" borderId="0" xfId="55" applyFont="1" applyFill="1" applyBorder="1">
      <alignment/>
      <protection/>
    </xf>
    <xf numFmtId="3" fontId="3" fillId="0" borderId="18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86" fontId="2" fillId="0" borderId="11" xfId="46" applyNumberFormat="1" applyFont="1" applyBorder="1" applyAlignment="1">
      <alignment horizontal="center"/>
    </xf>
    <xf numFmtId="186" fontId="2" fillId="0" borderId="11" xfId="0" applyNumberFormat="1" applyFont="1" applyBorder="1" applyAlignment="1">
      <alignment horizontal="center"/>
    </xf>
    <xf numFmtId="43" fontId="2" fillId="0" borderId="11" xfId="46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186" fontId="41" fillId="0" borderId="0" xfId="46" applyNumberFormat="1" applyFont="1" applyAlignment="1">
      <alignment/>
    </xf>
    <xf numFmtId="186" fontId="3" fillId="0" borderId="15" xfId="46" applyNumberFormat="1" applyFont="1" applyBorder="1" applyAlignment="1">
      <alignment/>
    </xf>
    <xf numFmtId="186" fontId="3" fillId="0" borderId="16" xfId="46" applyNumberFormat="1" applyFont="1" applyBorder="1" applyAlignment="1">
      <alignment/>
    </xf>
    <xf numFmtId="186" fontId="3" fillId="0" borderId="13" xfId="46" applyNumberFormat="1" applyFont="1" applyBorder="1" applyAlignment="1">
      <alignment/>
    </xf>
    <xf numFmtId="186" fontId="2" fillId="0" borderId="13" xfId="46" applyNumberFormat="1" applyFont="1" applyBorder="1" applyAlignment="1">
      <alignment/>
    </xf>
    <xf numFmtId="186" fontId="3" fillId="0" borderId="17" xfId="46" applyNumberFormat="1" applyFont="1" applyBorder="1" applyAlignment="1">
      <alignment/>
    </xf>
    <xf numFmtId="186" fontId="3" fillId="0" borderId="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186" fontId="3" fillId="0" borderId="11" xfId="0" applyNumberFormat="1" applyFont="1" applyBorder="1" applyAlignment="1">
      <alignment/>
    </xf>
    <xf numFmtId="186" fontId="3" fillId="0" borderId="0" xfId="46" applyNumberFormat="1" applyFont="1" applyBorder="1" applyAlignment="1">
      <alignment horizontal="right"/>
    </xf>
    <xf numFmtId="186" fontId="2" fillId="0" borderId="0" xfId="46" applyNumberFormat="1" applyFont="1" applyBorder="1" applyAlignment="1">
      <alignment/>
    </xf>
    <xf numFmtId="186" fontId="3" fillId="0" borderId="0" xfId="46" applyNumberFormat="1" applyFont="1" applyBorder="1" applyAlignment="1">
      <alignment/>
    </xf>
    <xf numFmtId="186" fontId="3" fillId="0" borderId="11" xfId="4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rmal 2 3" xfId="53"/>
    <cellStyle name="Normal 3" xfId="54"/>
    <cellStyle name="Normal 3 2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6</xdr:row>
      <xdr:rowOff>257175</xdr:rowOff>
    </xdr:to>
    <xdr:pic>
      <xdr:nvPicPr>
        <xdr:cNvPr id="1" name="2 Imagen" descr="Nueva imagen_senia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7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6</xdr:row>
      <xdr:rowOff>257175</xdr:rowOff>
    </xdr:to>
    <xdr:pic>
      <xdr:nvPicPr>
        <xdr:cNvPr id="1" name="2 Imagen" descr="Nueva imagen_senia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685800</xdr:colOff>
      <xdr:row>6</xdr:row>
      <xdr:rowOff>257175</xdr:rowOff>
    </xdr:to>
    <xdr:pic>
      <xdr:nvPicPr>
        <xdr:cNvPr id="1" name="2 Imagen" descr="Nueva imagen_senia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6</xdr:row>
      <xdr:rowOff>257175</xdr:rowOff>
    </xdr:to>
    <xdr:pic>
      <xdr:nvPicPr>
        <xdr:cNvPr id="1" name="2 Imagen" descr="Nueva imagen_senia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9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6</xdr:row>
      <xdr:rowOff>257175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6</xdr:row>
      <xdr:rowOff>257175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6</xdr:row>
      <xdr:rowOff>257175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6</xdr:row>
      <xdr:rowOff>257175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295275</xdr:colOff>
      <xdr:row>6</xdr:row>
      <xdr:rowOff>257175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zoomScale="80" zoomScaleNormal="80" zoomScalePageLayoutView="0" workbookViewId="0" topLeftCell="A1">
      <selection activeCell="A1" sqref="A1"/>
    </sheetView>
  </sheetViews>
  <sheetFormatPr defaultColWidth="31.421875" defaultRowHeight="15"/>
  <cols>
    <col min="1" max="1" width="31.421875" style="3" customWidth="1"/>
    <col min="2" max="13" width="13.57421875" style="3" bestFit="1" customWidth="1"/>
    <col min="14" max="14" width="14.57421875" style="3" bestFit="1" customWidth="1"/>
    <col min="15" max="104" width="31.421875" style="5" customWidth="1"/>
    <col min="105" max="16384" width="31.421875" style="3" customWidth="1"/>
  </cols>
  <sheetData>
    <row r="1" spans="2:14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54" t="s">
        <v>29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2.75">
      <c r="A9" s="54" t="s">
        <v>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>
      <c r="A10" s="54" t="s">
        <v>30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3.5" thickBot="1">
      <c r="A11" s="6"/>
      <c r="B11" s="34"/>
      <c r="C11" s="34"/>
      <c r="D11" s="34"/>
      <c r="E11" s="7"/>
      <c r="F11" s="55" t="s">
        <v>31</v>
      </c>
      <c r="G11" s="55"/>
      <c r="H11" s="55"/>
      <c r="I11" s="35"/>
      <c r="J11" s="36"/>
      <c r="K11" s="37"/>
      <c r="L11" s="34"/>
      <c r="M11" s="38"/>
      <c r="N11" s="7"/>
    </row>
    <row r="12" spans="1:14" ht="13.5" thickBot="1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  <c r="L12" s="2" t="s">
        <v>12</v>
      </c>
      <c r="M12" s="2" t="s">
        <v>13</v>
      </c>
      <c r="N12" s="2" t="s">
        <v>14</v>
      </c>
    </row>
    <row r="13" spans="1:15" ht="13.5" thickBot="1">
      <c r="A13" s="10" t="s">
        <v>15</v>
      </c>
      <c r="B13" s="26">
        <f aca="true" t="shared" si="0" ref="B13:M13">+B15+B16+B19+B22+B28</f>
        <v>3978667676.96184</v>
      </c>
      <c r="C13" s="26">
        <f t="shared" si="0"/>
        <v>3427804059.97474</v>
      </c>
      <c r="D13" s="26">
        <f t="shared" si="0"/>
        <v>6060312581.11746</v>
      </c>
      <c r="E13" s="26">
        <f t="shared" si="0"/>
        <v>5191077454.38247</v>
      </c>
      <c r="F13" s="26">
        <f t="shared" si="0"/>
        <v>3865801779.1149697</v>
      </c>
      <c r="G13" s="26">
        <f t="shared" si="0"/>
        <v>4663293124.79536</v>
      </c>
      <c r="H13" s="26">
        <f t="shared" si="0"/>
        <v>4383997396.431621</v>
      </c>
      <c r="I13" s="26">
        <f t="shared" si="0"/>
        <v>4574305470.03706</v>
      </c>
      <c r="J13" s="26">
        <f t="shared" si="0"/>
        <v>4422841106.52385</v>
      </c>
      <c r="K13" s="26">
        <f t="shared" si="0"/>
        <v>4514405737.813558</v>
      </c>
      <c r="L13" s="26">
        <f t="shared" si="0"/>
        <v>5327714651.6017</v>
      </c>
      <c r="M13" s="26">
        <f t="shared" si="0"/>
        <v>5937832029.418568</v>
      </c>
      <c r="N13" s="27">
        <f>SUM(B13:M13)</f>
        <v>56348053068.1732</v>
      </c>
      <c r="O13" s="24"/>
    </row>
    <row r="14" spans="1:14" ht="12.75">
      <c r="A14" s="12"/>
      <c r="B14" s="13"/>
      <c r="C14" s="13"/>
      <c r="D14" s="13"/>
      <c r="E14" s="13"/>
      <c r="F14" s="13"/>
      <c r="G14" s="13"/>
      <c r="H14" s="17"/>
      <c r="I14" s="17"/>
      <c r="J14" s="17"/>
      <c r="K14" s="17"/>
      <c r="L14" s="17"/>
      <c r="M14" s="17"/>
      <c r="N14" s="39"/>
    </row>
    <row r="15" spans="1:16" ht="12.75">
      <c r="A15" s="15" t="s">
        <v>36</v>
      </c>
      <c r="B15" s="16">
        <v>622850608.29313</v>
      </c>
      <c r="C15" s="16">
        <v>598306287.9127</v>
      </c>
      <c r="D15" s="16">
        <v>3091039663.97738</v>
      </c>
      <c r="E15" s="16">
        <v>2439611867.4143496</v>
      </c>
      <c r="F15" s="16">
        <v>669797213.53711</v>
      </c>
      <c r="G15" s="16">
        <v>1253160537.7082698</v>
      </c>
      <c r="H15" s="16">
        <v>1282007347.8850307</v>
      </c>
      <c r="I15" s="16">
        <v>1197286524.90901</v>
      </c>
      <c r="J15" s="16">
        <v>1282922584.51783</v>
      </c>
      <c r="K15" s="16">
        <v>1104409035.85587</v>
      </c>
      <c r="L15" s="16">
        <v>1242722388.53803</v>
      </c>
      <c r="M15" s="16">
        <v>1763907465.1764998</v>
      </c>
      <c r="N15" s="28">
        <f>+SUM(B15:M15)</f>
        <v>16548021525.72521</v>
      </c>
      <c r="P15" s="9"/>
    </row>
    <row r="16" spans="1:14" ht="12.75">
      <c r="A16" s="15" t="s">
        <v>38</v>
      </c>
      <c r="B16" s="16">
        <f aca="true" t="shared" si="1" ref="B16:L16">SUM(B17:B18)</f>
        <v>2564263001.7098703</v>
      </c>
      <c r="C16" s="16">
        <f>SUM(C17:C18)</f>
        <v>2253910912.85349</v>
      </c>
      <c r="D16" s="16">
        <f t="shared" si="1"/>
        <v>2230060496.4970903</v>
      </c>
      <c r="E16" s="16">
        <f t="shared" si="1"/>
        <v>2037031340.67696</v>
      </c>
      <c r="F16" s="16">
        <f t="shared" si="1"/>
        <v>2229144707.92623</v>
      </c>
      <c r="G16" s="16">
        <f t="shared" si="1"/>
        <v>2539135471.94477</v>
      </c>
      <c r="H16" s="16">
        <f t="shared" si="1"/>
        <v>2083070795.3521</v>
      </c>
      <c r="I16" s="16">
        <f t="shared" si="1"/>
        <v>2258671162.9567003</v>
      </c>
      <c r="J16" s="16">
        <f t="shared" si="1"/>
        <v>2135007210</v>
      </c>
      <c r="K16" s="16">
        <f t="shared" si="1"/>
        <v>2214759917.77994</v>
      </c>
      <c r="L16" s="16">
        <f t="shared" si="1"/>
        <v>2446100133.9114504</v>
      </c>
      <c r="M16" s="16">
        <f>SUM(M17:M18)</f>
        <v>2600218493.15269</v>
      </c>
      <c r="N16" s="28">
        <f>SUM(B16:M16)</f>
        <v>27591373644.76129</v>
      </c>
    </row>
    <row r="17" spans="1:14" ht="12.75">
      <c r="A17" s="12" t="s">
        <v>16</v>
      </c>
      <c r="B17" s="17">
        <v>1775567399.05448</v>
      </c>
      <c r="C17" s="17">
        <v>1596681034.81456</v>
      </c>
      <c r="D17" s="17">
        <v>1515423276.90489</v>
      </c>
      <c r="E17" s="17">
        <v>1393279898.62005</v>
      </c>
      <c r="F17" s="17">
        <v>1416342919.95435</v>
      </c>
      <c r="G17" s="17">
        <v>1760397115.3109698</v>
      </c>
      <c r="H17" s="17">
        <v>1425020315.3521</v>
      </c>
      <c r="I17" s="17">
        <v>1480716432.9567</v>
      </c>
      <c r="J17" s="17">
        <v>1441001560</v>
      </c>
      <c r="K17" s="17">
        <v>1407624924.0010002</v>
      </c>
      <c r="L17" s="17">
        <v>1649918352.90633</v>
      </c>
      <c r="M17" s="17">
        <v>1825773752.5041301</v>
      </c>
      <c r="N17" s="30">
        <f aca="true" t="shared" si="2" ref="N17:N27">SUM(B17:M17)</f>
        <v>18687746982.37956</v>
      </c>
    </row>
    <row r="18" spans="1:14" ht="12.75">
      <c r="A18" s="12" t="s">
        <v>17</v>
      </c>
      <c r="B18" s="17">
        <v>788695602.65539</v>
      </c>
      <c r="C18" s="17">
        <v>657229878.03893</v>
      </c>
      <c r="D18" s="17">
        <v>714637219.5922</v>
      </c>
      <c r="E18" s="17">
        <v>643751442.05691</v>
      </c>
      <c r="F18" s="17">
        <v>812801787.9718801</v>
      </c>
      <c r="G18" s="17">
        <v>778738356.6338</v>
      </c>
      <c r="H18" s="17">
        <v>658050480</v>
      </c>
      <c r="I18" s="17">
        <v>777954730</v>
      </c>
      <c r="J18" s="17">
        <v>694005650</v>
      </c>
      <c r="K18" s="17">
        <v>807134993.7789401</v>
      </c>
      <c r="L18" s="17">
        <v>796181781.00512</v>
      </c>
      <c r="M18" s="17">
        <v>774444740.64856</v>
      </c>
      <c r="N18" s="30">
        <f t="shared" si="2"/>
        <v>8903626662.381731</v>
      </c>
    </row>
    <row r="19" spans="1:14" ht="12.75">
      <c r="A19" s="15" t="s">
        <v>18</v>
      </c>
      <c r="B19" s="16">
        <f aca="true" t="shared" si="3" ref="B19:L19">SUM(B20:B21)</f>
        <v>568096317.9939901</v>
      </c>
      <c r="C19" s="16">
        <f>SUM(C20:C21)</f>
        <v>462692856.12474006</v>
      </c>
      <c r="D19" s="16">
        <f t="shared" si="3"/>
        <v>579290786.37908</v>
      </c>
      <c r="E19" s="16">
        <f t="shared" si="3"/>
        <v>541157140.44068</v>
      </c>
      <c r="F19" s="16">
        <f t="shared" si="3"/>
        <v>728455608.76676</v>
      </c>
      <c r="G19" s="16">
        <f t="shared" si="3"/>
        <v>653534119.97296</v>
      </c>
      <c r="H19" s="16">
        <f t="shared" si="3"/>
        <v>682322222.9443</v>
      </c>
      <c r="I19" s="16">
        <f t="shared" si="3"/>
        <v>831551961.4108</v>
      </c>
      <c r="J19" s="16">
        <f t="shared" si="3"/>
        <v>729345194.8701</v>
      </c>
      <c r="K19" s="16">
        <f t="shared" si="3"/>
        <v>937656305.63452</v>
      </c>
      <c r="L19" s="16">
        <f t="shared" si="3"/>
        <v>942570635.8327</v>
      </c>
      <c r="M19" s="16">
        <f>SUM(M20:M21)</f>
        <v>768376909.4712601</v>
      </c>
      <c r="N19" s="28">
        <f>SUM(B19:M19)</f>
        <v>8425050059.841889</v>
      </c>
    </row>
    <row r="20" spans="1:14" ht="12.75">
      <c r="A20" s="12" t="s">
        <v>19</v>
      </c>
      <c r="B20" s="17">
        <v>568096305.74579</v>
      </c>
      <c r="C20" s="17">
        <v>462577561.88780004</v>
      </c>
      <c r="D20" s="17">
        <v>579215518.13022</v>
      </c>
      <c r="E20" s="17">
        <v>541156452.50148</v>
      </c>
      <c r="F20" s="17">
        <v>728325657.81782</v>
      </c>
      <c r="G20" s="17">
        <v>653520976.83362</v>
      </c>
      <c r="H20" s="17">
        <v>682206165.2867</v>
      </c>
      <c r="I20" s="17">
        <v>831333065.999</v>
      </c>
      <c r="J20" s="17">
        <v>729223277.8999001</v>
      </c>
      <c r="K20" s="17">
        <v>882098487.19339</v>
      </c>
      <c r="L20" s="17">
        <v>891123438.69649</v>
      </c>
      <c r="M20" s="17">
        <v>722398534.68602</v>
      </c>
      <c r="N20" s="30">
        <f t="shared" si="2"/>
        <v>8271275442.67823</v>
      </c>
    </row>
    <row r="21" spans="1:14" ht="12.75">
      <c r="A21" s="12" t="s">
        <v>20</v>
      </c>
      <c r="B21" s="17">
        <v>12.2482</v>
      </c>
      <c r="C21" s="17">
        <v>115294.23694</v>
      </c>
      <c r="D21" s="17">
        <v>75268.24886</v>
      </c>
      <c r="E21" s="17">
        <v>687.9391999999999</v>
      </c>
      <c r="F21" s="17">
        <v>129950.94893999999</v>
      </c>
      <c r="G21" s="17">
        <v>13143.139340000002</v>
      </c>
      <c r="H21" s="17">
        <v>116057.6576</v>
      </c>
      <c r="I21" s="17">
        <v>218895.4118</v>
      </c>
      <c r="J21" s="17">
        <v>121916.9702</v>
      </c>
      <c r="K21" s="17">
        <v>55557818.44113</v>
      </c>
      <c r="L21" s="17">
        <v>51447197.136209995</v>
      </c>
      <c r="M21" s="17">
        <v>45978374.78524</v>
      </c>
      <c r="N21" s="30">
        <f t="shared" si="2"/>
        <v>153774617.16366</v>
      </c>
    </row>
    <row r="22" spans="1:14" ht="12.75">
      <c r="A22" s="15" t="s">
        <v>21</v>
      </c>
      <c r="B22" s="16">
        <f aca="true" t="shared" si="4" ref="B22:L22">SUM(B23:B27)</f>
        <v>114210038.98618002</v>
      </c>
      <c r="C22" s="16">
        <f t="shared" si="4"/>
        <v>94063282.51013</v>
      </c>
      <c r="D22" s="16">
        <f t="shared" si="4"/>
        <v>142851629.24163997</v>
      </c>
      <c r="E22" s="16">
        <f t="shared" si="4"/>
        <v>148542060.93576002</v>
      </c>
      <c r="F22" s="16">
        <f t="shared" si="4"/>
        <v>181014615.07029998</v>
      </c>
      <c r="G22" s="16">
        <f t="shared" si="4"/>
        <v>187611023.85151002</v>
      </c>
      <c r="H22" s="16">
        <f t="shared" si="4"/>
        <v>166444052.9344</v>
      </c>
      <c r="I22" s="16">
        <f t="shared" si="4"/>
        <v>221078254.3183991</v>
      </c>
      <c r="J22" s="16">
        <f t="shared" si="4"/>
        <v>188610868.85531002</v>
      </c>
      <c r="K22" s="16">
        <f t="shared" si="4"/>
        <v>205799793.69699797</v>
      </c>
      <c r="L22" s="16">
        <f t="shared" si="4"/>
        <v>382209252.22981995</v>
      </c>
      <c r="M22" s="16">
        <f>SUM(M23:M27)</f>
        <v>732618905.0043288</v>
      </c>
      <c r="N22" s="28">
        <f>SUM(B22:M22)</f>
        <v>2765053777.6347756</v>
      </c>
    </row>
    <row r="23" spans="1:14" ht="12.75">
      <c r="A23" s="12" t="s">
        <v>22</v>
      </c>
      <c r="B23" s="17">
        <v>13013001.917180002</v>
      </c>
      <c r="C23" s="17">
        <v>13037552.671339998</v>
      </c>
      <c r="D23" s="17">
        <v>23479669.94826</v>
      </c>
      <c r="E23" s="17">
        <v>57638178.911000006</v>
      </c>
      <c r="F23" s="17">
        <v>57296361.37797001</v>
      </c>
      <c r="G23" s="17">
        <v>61701573.53413001</v>
      </c>
      <c r="H23" s="17">
        <v>55108929.20956</v>
      </c>
      <c r="I23" s="17">
        <v>72791432.56042999</v>
      </c>
      <c r="J23" s="17">
        <v>54435944.19257</v>
      </c>
      <c r="K23" s="17">
        <v>74164079.81615</v>
      </c>
      <c r="L23" s="17">
        <v>103314215.23139998</v>
      </c>
      <c r="M23" s="17">
        <v>495083772.47579896</v>
      </c>
      <c r="N23" s="30">
        <f t="shared" si="2"/>
        <v>1081064711.845789</v>
      </c>
    </row>
    <row r="24" spans="1:14" ht="12.75">
      <c r="A24" s="12" t="s">
        <v>23</v>
      </c>
      <c r="B24" s="17">
        <v>85932395.44420001</v>
      </c>
      <c r="C24" s="17">
        <v>61031653.65850001</v>
      </c>
      <c r="D24" s="17">
        <v>101099240.00959998</v>
      </c>
      <c r="E24" s="17">
        <v>76428198.672</v>
      </c>
      <c r="F24" s="17">
        <v>98966989.40599999</v>
      </c>
      <c r="G24" s="17">
        <v>101302938.83919999</v>
      </c>
      <c r="H24" s="17">
        <v>91175735.72444</v>
      </c>
      <c r="I24" s="17">
        <v>106329238.262</v>
      </c>
      <c r="J24" s="17">
        <v>95159260.7365</v>
      </c>
      <c r="K24" s="17">
        <v>104026024.94037</v>
      </c>
      <c r="L24" s="17">
        <v>238064410.74399</v>
      </c>
      <c r="M24" s="17">
        <v>206176732.28097</v>
      </c>
      <c r="N24" s="30">
        <f t="shared" si="2"/>
        <v>1365692818.71777</v>
      </c>
    </row>
    <row r="25" spans="1:14" ht="12.75">
      <c r="A25" s="12" t="s">
        <v>24</v>
      </c>
      <c r="B25" s="17">
        <v>6723402.533340001</v>
      </c>
      <c r="C25" s="17">
        <v>4629154.78861</v>
      </c>
      <c r="D25" s="17">
        <v>5235979.60392</v>
      </c>
      <c r="E25" s="17">
        <v>4579210.10945</v>
      </c>
      <c r="F25" s="17">
        <v>7554471.649560001</v>
      </c>
      <c r="G25" s="17">
        <v>6410839.67037</v>
      </c>
      <c r="H25" s="17">
        <v>6059927.6563</v>
      </c>
      <c r="I25" s="17">
        <v>6329585.240900001</v>
      </c>
      <c r="J25" s="17">
        <v>5671251.597290001</v>
      </c>
      <c r="K25" s="17">
        <v>6174133.980498</v>
      </c>
      <c r="L25" s="17">
        <v>5315664.61024</v>
      </c>
      <c r="M25" s="17">
        <v>5442077.24531</v>
      </c>
      <c r="N25" s="30">
        <f t="shared" si="2"/>
        <v>70125698.685788</v>
      </c>
    </row>
    <row r="26" spans="1:14" ht="12.75">
      <c r="A26" s="12" t="s">
        <v>25</v>
      </c>
      <c r="B26" s="17">
        <v>4751898.12687</v>
      </c>
      <c r="C26" s="17">
        <v>9723537.393159999</v>
      </c>
      <c r="D26" s="17">
        <v>7131714.03575</v>
      </c>
      <c r="E26" s="17">
        <v>6173415.265450001</v>
      </c>
      <c r="F26" s="17">
        <v>13711943.793859998</v>
      </c>
      <c r="G26" s="17">
        <v>11667768.89657</v>
      </c>
      <c r="H26" s="17">
        <v>7373471.977460001</v>
      </c>
      <c r="I26" s="17">
        <v>7749974.317069115</v>
      </c>
      <c r="J26" s="17">
        <v>7336095.75733</v>
      </c>
      <c r="K26" s="17">
        <v>8666954.674710002</v>
      </c>
      <c r="L26" s="17">
        <v>20191112.27677</v>
      </c>
      <c r="M26" s="17">
        <v>13729535.27011</v>
      </c>
      <c r="N26" s="30">
        <f t="shared" si="2"/>
        <v>118207421.7851091</v>
      </c>
    </row>
    <row r="27" spans="1:14" ht="12.75">
      <c r="A27" s="12" t="s">
        <v>26</v>
      </c>
      <c r="B27" s="17">
        <v>3789340.96459</v>
      </c>
      <c r="C27" s="17">
        <v>5641383.99852</v>
      </c>
      <c r="D27" s="17">
        <v>5905025.64411</v>
      </c>
      <c r="E27" s="17">
        <v>3723057.97786</v>
      </c>
      <c r="F27" s="17">
        <v>3484848.8429099997</v>
      </c>
      <c r="G27" s="17">
        <v>6527902.911240001</v>
      </c>
      <c r="H27" s="17">
        <v>6725988.36664</v>
      </c>
      <c r="I27" s="17">
        <v>27878023.937999997</v>
      </c>
      <c r="J27" s="17">
        <v>26008316.571620002</v>
      </c>
      <c r="K27" s="17">
        <v>12768600.28527</v>
      </c>
      <c r="L27" s="17">
        <v>15323849.36742</v>
      </c>
      <c r="M27" s="17">
        <v>12186787.73214</v>
      </c>
      <c r="N27" s="30">
        <f t="shared" si="2"/>
        <v>129963126.60032001</v>
      </c>
    </row>
    <row r="28" spans="1:14" ht="13.5" thickBot="1">
      <c r="A28" s="18" t="s">
        <v>37</v>
      </c>
      <c r="B28" s="19">
        <v>109247709.97867002</v>
      </c>
      <c r="C28" s="19">
        <v>18830720.573680002</v>
      </c>
      <c r="D28" s="19">
        <v>17070005.022269998</v>
      </c>
      <c r="E28" s="19">
        <v>24735044.914720003</v>
      </c>
      <c r="F28" s="19">
        <v>57389633.81457001</v>
      </c>
      <c r="G28" s="19">
        <v>29851971.317849997</v>
      </c>
      <c r="H28" s="19">
        <v>170152977.31579</v>
      </c>
      <c r="I28" s="19">
        <v>65717566.44215</v>
      </c>
      <c r="J28" s="19">
        <v>86955248.28061001</v>
      </c>
      <c r="K28" s="19">
        <v>51780684.84623001</v>
      </c>
      <c r="L28" s="19">
        <v>314112241.08970004</v>
      </c>
      <c r="M28" s="19">
        <v>72710256.61379</v>
      </c>
      <c r="N28" s="31">
        <f>SUM(B28:M28)</f>
        <v>1018554060.2100301</v>
      </c>
    </row>
    <row r="29" spans="11:13" ht="12.75">
      <c r="K29" s="40"/>
      <c r="L29" s="40"/>
      <c r="M29" s="40"/>
    </row>
    <row r="30" spans="1:13" ht="12.75">
      <c r="A30" s="21" t="s">
        <v>51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21" t="s">
        <v>49</v>
      </c>
      <c r="K31" s="40"/>
      <c r="L31" s="40"/>
      <c r="M31" s="40"/>
    </row>
  </sheetData>
  <sheetProtection sheet="1"/>
  <mergeCells count="4">
    <mergeCell ref="A8:N8"/>
    <mergeCell ref="A9:N9"/>
    <mergeCell ref="A10:N10"/>
    <mergeCell ref="F11:H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45" r:id="rId2"/>
  <ignoredErrors>
    <ignoredError sqref="B22:N22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1.28125" style="3" customWidth="1"/>
    <col min="2" max="8" width="19.57421875" style="3" bestFit="1" customWidth="1"/>
    <col min="9" max="9" width="17.00390625" style="3" bestFit="1" customWidth="1"/>
    <col min="10" max="10" width="12.8515625" style="3" bestFit="1" customWidth="1"/>
    <col min="11" max="11" width="9.140625" style="3" bestFit="1" customWidth="1"/>
    <col min="12" max="12" width="12.00390625" style="3" bestFit="1" customWidth="1"/>
    <col min="13" max="13" width="11.28125" style="3" bestFit="1" customWidth="1"/>
    <col min="14" max="14" width="21.28125" style="3" bestFit="1" customWidth="1"/>
    <col min="15" max="15" width="17.28125" style="5" bestFit="1" customWidth="1"/>
    <col min="16" max="104" width="11.421875" style="5" customWidth="1"/>
    <col min="105" max="16384" width="11.421875" style="3" customWidth="1"/>
  </cols>
  <sheetData>
    <row r="1" spans="2:14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54" t="s">
        <v>32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2.75">
      <c r="A9" s="54" t="s">
        <v>44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>
      <c r="A10" s="54" t="s">
        <v>34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5" ht="13.5" thickBot="1">
      <c r="A11" s="6"/>
      <c r="B11" s="7"/>
      <c r="C11" s="7"/>
      <c r="D11" s="8"/>
      <c r="E11" s="8"/>
      <c r="F11" s="7"/>
      <c r="G11" s="7"/>
      <c r="H11" s="7"/>
      <c r="I11" s="7"/>
      <c r="J11" s="7"/>
      <c r="K11" s="7"/>
      <c r="L11" s="7"/>
      <c r="M11" s="7"/>
      <c r="N11" s="7"/>
      <c r="O11" s="9"/>
    </row>
    <row r="12" spans="1:15" ht="13.5" thickBot="1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  <c r="L12" s="2" t="s">
        <v>12</v>
      </c>
      <c r="M12" s="2" t="s">
        <v>13</v>
      </c>
      <c r="N12" s="2" t="s">
        <v>14</v>
      </c>
      <c r="O12" s="9"/>
    </row>
    <row r="13" spans="1:16" ht="13.5" thickBot="1">
      <c r="A13" s="10" t="s">
        <v>15</v>
      </c>
      <c r="B13" s="41">
        <f aca="true" t="shared" si="0" ref="B13:N13">+B15+B16+B19+B22+B27</f>
        <v>127793800431.4</v>
      </c>
      <c r="C13" s="41">
        <f t="shared" si="0"/>
        <v>127758072715.01003</v>
      </c>
      <c r="D13" s="41">
        <f t="shared" si="0"/>
        <v>311614533591.89996</v>
      </c>
      <c r="E13" s="41">
        <f t="shared" si="0"/>
        <v>197824363971.58002</v>
      </c>
      <c r="F13" s="41">
        <f t="shared" si="0"/>
        <v>201272218301.03995</v>
      </c>
      <c r="G13" s="41">
        <f t="shared" si="0"/>
        <v>263088609613.99997</v>
      </c>
      <c r="H13" s="41">
        <f t="shared" si="0"/>
        <v>266091227802.46</v>
      </c>
      <c r="I13" s="41">
        <f t="shared" si="0"/>
        <v>328380474199.45</v>
      </c>
      <c r="J13" s="41">
        <f t="shared" si="0"/>
        <v>0</v>
      </c>
      <c r="K13" s="41">
        <f t="shared" si="0"/>
        <v>0</v>
      </c>
      <c r="L13" s="41">
        <f t="shared" si="0"/>
        <v>0</v>
      </c>
      <c r="M13" s="41">
        <f t="shared" si="0"/>
        <v>0</v>
      </c>
      <c r="N13" s="42">
        <f t="shared" si="0"/>
        <v>1823823300626.84</v>
      </c>
      <c r="O13" s="9"/>
      <c r="P13" s="11"/>
    </row>
    <row r="14" spans="1:15" ht="12.7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9"/>
    </row>
    <row r="15" spans="1:16" ht="12.75">
      <c r="A15" s="15" t="s">
        <v>39</v>
      </c>
      <c r="B15" s="16">
        <v>23869300788.08</v>
      </c>
      <c r="C15" s="16">
        <v>19894341594.86</v>
      </c>
      <c r="D15" s="16">
        <v>172359265691.68002</v>
      </c>
      <c r="E15" s="16">
        <v>46277582900.65</v>
      </c>
      <c r="F15" s="16">
        <v>29937386135.6</v>
      </c>
      <c r="G15" s="16">
        <v>57884589250.9</v>
      </c>
      <c r="H15" s="16">
        <v>56918508178.17</v>
      </c>
      <c r="I15" s="16">
        <v>66997329659.14</v>
      </c>
      <c r="J15" s="16"/>
      <c r="K15" s="16"/>
      <c r="L15" s="16"/>
      <c r="M15" s="16"/>
      <c r="N15" s="43">
        <f>+SUM(B15:M15)</f>
        <v>474138304199.08</v>
      </c>
      <c r="O15" s="9"/>
      <c r="P15" s="11"/>
    </row>
    <row r="16" spans="1:15" ht="12.75">
      <c r="A16" s="15" t="s">
        <v>38</v>
      </c>
      <c r="B16" s="16">
        <f>+SUM(B17:B18)</f>
        <v>74407612907.23701</v>
      </c>
      <c r="C16" s="16">
        <f>+SUM(C17:C18)</f>
        <v>78787136387.72318</v>
      </c>
      <c r="D16" s="16">
        <f aca="true" t="shared" si="1" ref="D16:J16">SUM(D17:D18)</f>
        <v>103452428234.28221</v>
      </c>
      <c r="E16" s="16">
        <f t="shared" si="1"/>
        <v>108825490485.1034</v>
      </c>
      <c r="F16" s="16">
        <f t="shared" si="1"/>
        <v>126198536768.37193</v>
      </c>
      <c r="G16" s="16">
        <f t="shared" si="1"/>
        <v>152100737425.77267</v>
      </c>
      <c r="H16" s="16">
        <f t="shared" si="1"/>
        <v>149587010380.0202</v>
      </c>
      <c r="I16" s="16">
        <f t="shared" si="1"/>
        <v>182648773141.68787</v>
      </c>
      <c r="J16" s="52">
        <f t="shared" si="1"/>
        <v>0</v>
      </c>
      <c r="K16" s="52">
        <f>SUM(K17:K18)</f>
        <v>0</v>
      </c>
      <c r="L16" s="52">
        <f>SUM(L17:L18)</f>
        <v>0</v>
      </c>
      <c r="M16" s="52">
        <f>SUM(M17:M18)</f>
        <v>0</v>
      </c>
      <c r="N16" s="43">
        <f>+N17+N18</f>
        <v>976007725730.1985</v>
      </c>
      <c r="O16" s="9"/>
    </row>
    <row r="17" spans="1:16" ht="12.75">
      <c r="A17" s="12" t="s">
        <v>16</v>
      </c>
      <c r="B17" s="17">
        <v>67577067874.79</v>
      </c>
      <c r="C17" s="17">
        <v>71695999240.35</v>
      </c>
      <c r="D17" s="17">
        <v>94639867324.12</v>
      </c>
      <c r="E17" s="17">
        <v>95997042801.38</v>
      </c>
      <c r="F17" s="17">
        <v>109232904814.59</v>
      </c>
      <c r="G17" s="17">
        <v>130617144699.3</v>
      </c>
      <c r="H17" s="17">
        <v>127378872742.54</v>
      </c>
      <c r="I17" s="17">
        <v>154970519297.58</v>
      </c>
      <c r="J17" s="17"/>
      <c r="K17" s="17"/>
      <c r="L17" s="17"/>
      <c r="M17" s="17"/>
      <c r="N17" s="44">
        <f aca="true" t="shared" si="2" ref="N17:N27">+SUM(B17:M17)</f>
        <v>852109418794.65</v>
      </c>
      <c r="O17" s="9"/>
      <c r="P17" s="11"/>
    </row>
    <row r="18" spans="1:15" ht="12.75">
      <c r="A18" s="12" t="s">
        <v>17</v>
      </c>
      <c r="B18" s="17">
        <v>6830545032.447019</v>
      </c>
      <c r="C18" s="17">
        <v>7091137147.373162</v>
      </c>
      <c r="D18" s="17">
        <v>8812560910.162216</v>
      </c>
      <c r="E18" s="17">
        <v>12828447683.723392</v>
      </c>
      <c r="F18" s="17">
        <v>16965631953.781935</v>
      </c>
      <c r="G18" s="17">
        <v>21483592726.472675</v>
      </c>
      <c r="H18" s="17">
        <v>22208137637.4802</v>
      </c>
      <c r="I18" s="17">
        <v>27678253844.107887</v>
      </c>
      <c r="J18" s="17"/>
      <c r="K18" s="17"/>
      <c r="L18" s="17"/>
      <c r="M18" s="17"/>
      <c r="N18" s="44">
        <f>+SUM(B18:M18)</f>
        <v>123898306935.5485</v>
      </c>
      <c r="O18" s="9"/>
    </row>
    <row r="19" spans="1:15" ht="12.75">
      <c r="A19" s="15" t="s">
        <v>18</v>
      </c>
      <c r="B19" s="16">
        <f>+SUM(B20:B21)</f>
        <v>6485445337.357985</v>
      </c>
      <c r="C19" s="16">
        <f>+SUM(C20:C21)</f>
        <v>6619974510.967017</v>
      </c>
      <c r="D19" s="16">
        <f aca="true" t="shared" si="3" ref="D19:J19">SUM(D20:D21)</f>
        <v>9505588747.19015</v>
      </c>
      <c r="E19" s="16">
        <f t="shared" si="3"/>
        <v>11908926374.130545</v>
      </c>
      <c r="F19" s="16">
        <f t="shared" si="3"/>
        <v>16516512172.444624</v>
      </c>
      <c r="G19" s="16">
        <f t="shared" si="3"/>
        <v>20367505422.981167</v>
      </c>
      <c r="H19" s="16">
        <f t="shared" si="3"/>
        <v>21069644208.601795</v>
      </c>
      <c r="I19" s="16">
        <f t="shared" si="3"/>
        <v>27168998496.44112</v>
      </c>
      <c r="J19" s="52">
        <f t="shared" si="3"/>
        <v>0</v>
      </c>
      <c r="K19" s="52">
        <f>SUM(K20:K21)</f>
        <v>0</v>
      </c>
      <c r="L19" s="52">
        <f>SUM(L20:L21)</f>
        <v>0</v>
      </c>
      <c r="M19" s="52">
        <f>SUM(M20:M21)</f>
        <v>0</v>
      </c>
      <c r="N19" s="43">
        <f>+N20+N21</f>
        <v>119642595270.11441</v>
      </c>
      <c r="O19" s="9"/>
    </row>
    <row r="20" spans="1:15" ht="12.75">
      <c r="A20" s="12" t="s">
        <v>19</v>
      </c>
      <c r="B20" s="17">
        <v>6156806029.793871</v>
      </c>
      <c r="C20" s="17">
        <v>6253762099.729819</v>
      </c>
      <c r="D20" s="17">
        <v>9047104981.399054</v>
      </c>
      <c r="E20" s="17">
        <v>11219323911.397116</v>
      </c>
      <c r="F20" s="17">
        <v>15776586584.844624</v>
      </c>
      <c r="G20" s="17">
        <v>19296566630.751167</v>
      </c>
      <c r="H20" s="17">
        <v>20006307968.871796</v>
      </c>
      <c r="I20" s="17">
        <v>25668571503.06112</v>
      </c>
      <c r="J20" s="17"/>
      <c r="K20" s="17"/>
      <c r="L20" s="17"/>
      <c r="M20" s="17"/>
      <c r="N20" s="44">
        <f t="shared" si="2"/>
        <v>113425029709.84857</v>
      </c>
      <c r="O20" s="9"/>
    </row>
    <row r="21" spans="1:15" ht="12.75">
      <c r="A21" s="12" t="s">
        <v>20</v>
      </c>
      <c r="B21" s="17">
        <v>328639307.5641132</v>
      </c>
      <c r="C21" s="17">
        <v>366212411.23719823</v>
      </c>
      <c r="D21" s="17">
        <v>458483765.79109544</v>
      </c>
      <c r="E21" s="17">
        <v>689602462.733429</v>
      </c>
      <c r="F21" s="17">
        <v>739925587.6000001</v>
      </c>
      <c r="G21" s="17">
        <v>1070938792.2299999</v>
      </c>
      <c r="H21" s="17">
        <v>1063336239.7300001</v>
      </c>
      <c r="I21" s="17">
        <v>1500426993.38</v>
      </c>
      <c r="J21" s="17"/>
      <c r="K21" s="17"/>
      <c r="L21" s="17"/>
      <c r="M21" s="17"/>
      <c r="N21" s="44">
        <f>+SUM(B21:M21)</f>
        <v>6217565560.265837</v>
      </c>
      <c r="O21" s="9"/>
    </row>
    <row r="22" spans="1:15" ht="12.75">
      <c r="A22" s="15" t="s">
        <v>21</v>
      </c>
      <c r="B22" s="16">
        <f aca="true" t="shared" si="4" ref="B22:N22">+SUM(B23:B26)</f>
        <v>22386446346.93</v>
      </c>
      <c r="C22" s="16">
        <f t="shared" si="4"/>
        <v>21731710610.88</v>
      </c>
      <c r="D22" s="16">
        <f t="shared" si="4"/>
        <v>25225941965.120003</v>
      </c>
      <c r="E22" s="16">
        <f t="shared" si="4"/>
        <v>29044573046.010002</v>
      </c>
      <c r="F22" s="16">
        <f t="shared" si="4"/>
        <v>27826420853.68</v>
      </c>
      <c r="G22" s="16">
        <f t="shared" si="4"/>
        <v>31252688015.59</v>
      </c>
      <c r="H22" s="16">
        <f t="shared" si="4"/>
        <v>36622295671.7</v>
      </c>
      <c r="I22" s="16">
        <f t="shared" si="4"/>
        <v>49513218678.79</v>
      </c>
      <c r="J22" s="52">
        <f t="shared" si="4"/>
        <v>0</v>
      </c>
      <c r="K22" s="52">
        <f t="shared" si="4"/>
        <v>0</v>
      </c>
      <c r="L22" s="52">
        <f t="shared" si="4"/>
        <v>0</v>
      </c>
      <c r="M22" s="52">
        <f t="shared" si="4"/>
        <v>0</v>
      </c>
      <c r="N22" s="43">
        <f t="shared" si="4"/>
        <v>243603295188.7</v>
      </c>
      <c r="O22" s="9"/>
    </row>
    <row r="23" spans="1:16" ht="12.75">
      <c r="A23" s="12" t="s">
        <v>22</v>
      </c>
      <c r="B23" s="17">
        <v>6532324619.94</v>
      </c>
      <c r="C23" s="17">
        <v>8582201573.69</v>
      </c>
      <c r="D23" s="17">
        <v>8579132300.35</v>
      </c>
      <c r="E23" s="17">
        <v>9518022538.39</v>
      </c>
      <c r="F23" s="17">
        <v>6606658767.47</v>
      </c>
      <c r="G23" s="17">
        <v>9362943933.2</v>
      </c>
      <c r="H23" s="17">
        <v>14020620114.67</v>
      </c>
      <c r="I23" s="17">
        <v>17598779364.74</v>
      </c>
      <c r="J23" s="17"/>
      <c r="K23" s="17"/>
      <c r="L23" s="17"/>
      <c r="M23" s="17"/>
      <c r="N23" s="44">
        <f>+SUM(B23:M23)</f>
        <v>80800683212.45</v>
      </c>
      <c r="O23" s="9"/>
      <c r="P23" s="11"/>
    </row>
    <row r="24" spans="1:16" ht="12.75">
      <c r="A24" s="12" t="s">
        <v>23</v>
      </c>
      <c r="B24" s="17">
        <v>15477323767.83</v>
      </c>
      <c r="C24" s="17">
        <v>12713814828.4</v>
      </c>
      <c r="D24" s="17">
        <v>15825012067.66</v>
      </c>
      <c r="E24" s="17">
        <v>18693316407.81</v>
      </c>
      <c r="F24" s="17">
        <v>20291674020.49</v>
      </c>
      <c r="G24" s="17">
        <v>20920053940.2</v>
      </c>
      <c r="H24" s="17">
        <v>22057599682.86</v>
      </c>
      <c r="I24" s="17">
        <v>31141052602.45</v>
      </c>
      <c r="J24" s="17"/>
      <c r="K24" s="17"/>
      <c r="L24" s="17"/>
      <c r="M24" s="17"/>
      <c r="N24" s="44">
        <f t="shared" si="2"/>
        <v>157119847317.7</v>
      </c>
      <c r="O24" s="9"/>
      <c r="P24" s="11"/>
    </row>
    <row r="25" spans="1:16" ht="12.75">
      <c r="A25" s="12" t="s">
        <v>25</v>
      </c>
      <c r="B25" s="17">
        <v>339773348.12</v>
      </c>
      <c r="C25" s="17">
        <v>396547199.06</v>
      </c>
      <c r="D25" s="17">
        <v>791845042.12</v>
      </c>
      <c r="E25" s="17">
        <v>798456866.33</v>
      </c>
      <c r="F25" s="17">
        <v>888746370.46</v>
      </c>
      <c r="G25" s="17">
        <v>920109372.09</v>
      </c>
      <c r="H25" s="17">
        <v>470608997.65</v>
      </c>
      <c r="I25" s="17">
        <v>607130655.54</v>
      </c>
      <c r="J25" s="17"/>
      <c r="K25" s="17"/>
      <c r="L25" s="17"/>
      <c r="M25" s="17"/>
      <c r="N25" s="44">
        <f>+SUM(B25:M25)</f>
        <v>5213217851.37</v>
      </c>
      <c r="O25" s="9"/>
      <c r="P25" s="11"/>
    </row>
    <row r="26" spans="1:16" ht="12.75">
      <c r="A26" s="12" t="s">
        <v>26</v>
      </c>
      <c r="B26" s="17">
        <v>37024611.04</v>
      </c>
      <c r="C26" s="17">
        <v>39147009.73</v>
      </c>
      <c r="D26" s="17">
        <v>29952554.99</v>
      </c>
      <c r="E26" s="17">
        <v>34777233.48</v>
      </c>
      <c r="F26" s="17">
        <v>39341695.26</v>
      </c>
      <c r="G26" s="17">
        <v>49580770.1</v>
      </c>
      <c r="H26" s="17">
        <v>73466876.52</v>
      </c>
      <c r="I26" s="17">
        <v>166256056.06</v>
      </c>
      <c r="J26" s="17"/>
      <c r="K26" s="17"/>
      <c r="L26" s="17"/>
      <c r="M26" s="17"/>
      <c r="N26" s="44">
        <f t="shared" si="2"/>
        <v>469546807.17999995</v>
      </c>
      <c r="O26" s="9"/>
      <c r="P26" s="11"/>
    </row>
    <row r="27" spans="1:15" ht="13.5" thickBot="1">
      <c r="A27" s="18" t="s">
        <v>37</v>
      </c>
      <c r="B27" s="19">
        <v>644995051.7949885</v>
      </c>
      <c r="C27" s="19">
        <v>724909610.5798289</v>
      </c>
      <c r="D27" s="19">
        <v>1071308953.6276355</v>
      </c>
      <c r="E27" s="19">
        <v>1767791165.686068</v>
      </c>
      <c r="F27" s="19">
        <v>793362370.9434341</v>
      </c>
      <c r="G27" s="19">
        <v>1483089498.7561412</v>
      </c>
      <c r="H27" s="19">
        <v>1893769363.967984</v>
      </c>
      <c r="I27" s="19">
        <v>2052154223.391052</v>
      </c>
      <c r="J27" s="53">
        <v>0</v>
      </c>
      <c r="K27" s="53">
        <v>0</v>
      </c>
      <c r="L27" s="53">
        <v>0</v>
      </c>
      <c r="M27" s="53">
        <v>0</v>
      </c>
      <c r="N27" s="45">
        <f t="shared" si="2"/>
        <v>10431380238.747131</v>
      </c>
      <c r="O27" s="20"/>
    </row>
    <row r="28" spans="2:3" ht="12.75">
      <c r="B28" s="4"/>
      <c r="C28" s="4"/>
    </row>
    <row r="29" spans="1:13" ht="12.75">
      <c r="A29" s="21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2" ht="12.75">
      <c r="A30" s="21" t="s">
        <v>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3" spans="2:8" ht="12.75">
      <c r="B33" s="23"/>
      <c r="C33" s="23"/>
      <c r="D33" s="23"/>
      <c r="E33" s="23"/>
      <c r="F33" s="23"/>
      <c r="G33" s="23"/>
      <c r="H33" s="23"/>
    </row>
    <row r="36" ht="12.75">
      <c r="B36" s="23"/>
    </row>
    <row r="39" ht="12.75">
      <c r="B39" s="4"/>
    </row>
  </sheetData>
  <sheetProtection sheet="1"/>
  <mergeCells count="3"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portrait" r:id="rId2"/>
  <ignoredErrors>
    <ignoredError sqref="B22:M22" formulaRange="1"/>
    <ignoredError sqref="N16 N19 N2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32"/>
  <sheetViews>
    <sheetView showGridLines="0" zoomScale="80" zoomScaleNormal="80" zoomScalePageLayoutView="0" workbookViewId="0" topLeftCell="A1">
      <selection activeCell="A1" sqref="A1"/>
    </sheetView>
  </sheetViews>
  <sheetFormatPr defaultColWidth="19.00390625" defaultRowHeight="15"/>
  <cols>
    <col min="1" max="1" width="31.421875" style="3" customWidth="1"/>
    <col min="2" max="2" width="15.7109375" style="3" customWidth="1"/>
    <col min="3" max="13" width="13.57421875" style="3" bestFit="1" customWidth="1"/>
    <col min="14" max="14" width="15.140625" style="3" bestFit="1" customWidth="1"/>
    <col min="15" max="104" width="19.00390625" style="5" customWidth="1"/>
    <col min="105" max="16384" width="19.00390625" style="3" customWidth="1"/>
  </cols>
  <sheetData>
    <row r="1" spans="2:14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54" t="s">
        <v>32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2.75">
      <c r="A9" s="54" t="s">
        <v>27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>
      <c r="A10" s="54" t="s">
        <v>30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3.5" thickBo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3.5" thickBot="1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  <c r="L12" s="2" t="s">
        <v>12</v>
      </c>
      <c r="M12" s="2" t="s">
        <v>13</v>
      </c>
      <c r="N12" s="2" t="s">
        <v>14</v>
      </c>
    </row>
    <row r="13" spans="1:16" ht="13.5" thickBot="1">
      <c r="A13" s="10" t="s">
        <v>15</v>
      </c>
      <c r="B13" s="26">
        <f aca="true" t="shared" si="0" ref="B13:M13">+B15+B16+B19+B22+B28</f>
        <v>4007125929.9</v>
      </c>
      <c r="C13" s="26">
        <f t="shared" si="0"/>
        <v>3742225438.2099996</v>
      </c>
      <c r="D13" s="26">
        <f t="shared" si="0"/>
        <v>7055361203.13</v>
      </c>
      <c r="E13" s="26">
        <f t="shared" si="0"/>
        <v>6735204759.969999</v>
      </c>
      <c r="F13" s="26">
        <f t="shared" si="0"/>
        <v>4138811794.5</v>
      </c>
      <c r="G13" s="26">
        <f t="shared" si="0"/>
        <v>5043620192.18</v>
      </c>
      <c r="H13" s="26">
        <f t="shared" si="0"/>
        <v>5803742280.23</v>
      </c>
      <c r="I13" s="26">
        <f t="shared" si="0"/>
        <v>5543045305.27</v>
      </c>
      <c r="J13" s="26">
        <f t="shared" si="0"/>
        <v>6033503536.3</v>
      </c>
      <c r="K13" s="26">
        <f t="shared" si="0"/>
        <v>6354784253.949999</v>
      </c>
      <c r="L13" s="26">
        <f t="shared" si="0"/>
        <v>6170581576.740001</v>
      </c>
      <c r="M13" s="26">
        <f t="shared" si="0"/>
        <v>6653872898.770001</v>
      </c>
      <c r="N13" s="27">
        <f>SUM(B13:M13)</f>
        <v>67281879169.15</v>
      </c>
      <c r="O13" s="24"/>
      <c r="P13" s="20"/>
    </row>
    <row r="14" spans="1:16" ht="12.75">
      <c r="A14" s="12"/>
      <c r="B14" s="13"/>
      <c r="C14" s="13"/>
      <c r="D14" s="13"/>
      <c r="E14" s="13"/>
      <c r="F14" s="13"/>
      <c r="G14" s="13"/>
      <c r="H14" s="17"/>
      <c r="I14" s="17"/>
      <c r="J14" s="17"/>
      <c r="K14" s="17"/>
      <c r="L14" s="17"/>
      <c r="M14" s="17"/>
      <c r="N14" s="30"/>
      <c r="P14" s="20"/>
    </row>
    <row r="15" spans="1:16" ht="12.75">
      <c r="A15" s="15" t="s">
        <v>36</v>
      </c>
      <c r="B15" s="16">
        <v>875099226.87</v>
      </c>
      <c r="C15" s="16">
        <v>789708305.72</v>
      </c>
      <c r="D15" s="16">
        <v>3971400507.3</v>
      </c>
      <c r="E15" s="16">
        <v>3370244154.1499996</v>
      </c>
      <c r="F15" s="16">
        <v>846373622.7199999</v>
      </c>
      <c r="G15" s="16">
        <v>1347036740.92</v>
      </c>
      <c r="H15" s="16">
        <v>1839708456.4099998</v>
      </c>
      <c r="I15" s="16">
        <v>1593006388.0200002</v>
      </c>
      <c r="J15" s="16">
        <v>1960292939.54</v>
      </c>
      <c r="K15" s="16">
        <v>1823862258.61</v>
      </c>
      <c r="L15" s="16">
        <v>1721616565.76</v>
      </c>
      <c r="M15" s="16">
        <v>1554287839.73</v>
      </c>
      <c r="N15" s="28">
        <f>+SUM(B15:M15)</f>
        <v>21692637005.75</v>
      </c>
      <c r="P15" s="20"/>
    </row>
    <row r="16" spans="1:104" ht="12.75">
      <c r="A16" s="15" t="s">
        <v>38</v>
      </c>
      <c r="B16" s="16">
        <f aca="true" t="shared" si="1" ref="B16:M16">SUM(B17:B18)</f>
        <v>2168616790.81</v>
      </c>
      <c r="C16" s="16">
        <f>SUM(C17:C18)</f>
        <v>2068926146.9699998</v>
      </c>
      <c r="D16" s="16">
        <f t="shared" si="1"/>
        <v>2115832570.29</v>
      </c>
      <c r="E16" s="16">
        <f t="shared" si="1"/>
        <v>2171778096.92</v>
      </c>
      <c r="F16" s="16">
        <f t="shared" si="1"/>
        <v>2218323874.4</v>
      </c>
      <c r="G16" s="16">
        <f t="shared" si="1"/>
        <v>2584588017.03</v>
      </c>
      <c r="H16" s="16">
        <f t="shared" si="1"/>
        <v>2538402180.8999996</v>
      </c>
      <c r="I16" s="16">
        <f t="shared" si="1"/>
        <v>2708524119.11</v>
      </c>
      <c r="J16" s="16">
        <f t="shared" si="1"/>
        <v>2757073659.05</v>
      </c>
      <c r="K16" s="16">
        <f t="shared" si="1"/>
        <v>3034812438.17</v>
      </c>
      <c r="L16" s="16">
        <f t="shared" si="1"/>
        <v>3098043111.42</v>
      </c>
      <c r="M16" s="16">
        <f t="shared" si="1"/>
        <v>3363636759.3</v>
      </c>
      <c r="N16" s="28">
        <f>+N17+N18</f>
        <v>30828557764.370003</v>
      </c>
      <c r="P16" s="2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04" ht="12.75">
      <c r="A17" s="12" t="s">
        <v>16</v>
      </c>
      <c r="B17" s="17">
        <v>1595964109.77</v>
      </c>
      <c r="C17" s="17">
        <v>1500939337.6999998</v>
      </c>
      <c r="D17" s="17">
        <v>1530167054.63</v>
      </c>
      <c r="E17" s="17">
        <v>1515792557.94</v>
      </c>
      <c r="F17" s="17">
        <v>1603913899.41</v>
      </c>
      <c r="G17" s="17">
        <v>1933827670.6000001</v>
      </c>
      <c r="H17" s="17">
        <v>1844854915.9199998</v>
      </c>
      <c r="I17" s="17">
        <v>2045537774.78</v>
      </c>
      <c r="J17" s="17">
        <v>1998273032.05</v>
      </c>
      <c r="K17" s="17">
        <v>2181297371.9500003</v>
      </c>
      <c r="L17" s="17">
        <v>2330017682.7400002</v>
      </c>
      <c r="M17" s="17">
        <v>2558906600.09</v>
      </c>
      <c r="N17" s="30">
        <f aca="true" t="shared" si="2" ref="N17:N27">SUM(B17:M17)</f>
        <v>22639492007.58</v>
      </c>
      <c r="O17" s="3"/>
      <c r="P17" s="2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</row>
    <row r="18" spans="1:104" ht="12.75">
      <c r="A18" s="12" t="s">
        <v>17</v>
      </c>
      <c r="B18" s="17">
        <v>572652681.04</v>
      </c>
      <c r="C18" s="17">
        <v>567986809.27</v>
      </c>
      <c r="D18" s="17">
        <v>585665515.66</v>
      </c>
      <c r="E18" s="17">
        <v>655985538.98</v>
      </c>
      <c r="F18" s="17">
        <v>614409974.99</v>
      </c>
      <c r="G18" s="17">
        <v>650760346.43</v>
      </c>
      <c r="H18" s="17">
        <v>693547264.98</v>
      </c>
      <c r="I18" s="17">
        <v>662986344.33</v>
      </c>
      <c r="J18" s="17">
        <v>758800627</v>
      </c>
      <c r="K18" s="17">
        <v>853515066.22</v>
      </c>
      <c r="L18" s="17">
        <v>768025428.68</v>
      </c>
      <c r="M18" s="17">
        <v>804730159.21</v>
      </c>
      <c r="N18" s="30">
        <f t="shared" si="2"/>
        <v>8189065756.79</v>
      </c>
      <c r="O18" s="3"/>
      <c r="P18" s="2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</row>
    <row r="19" spans="1:104" ht="12.75">
      <c r="A19" s="15" t="s">
        <v>18</v>
      </c>
      <c r="B19" s="16">
        <f aca="true" t="shared" si="3" ref="B19:M19">SUM(B20:B21)</f>
        <v>572968937.7</v>
      </c>
      <c r="C19" s="16">
        <f>SUM(C20:C21)</f>
        <v>556375320.21</v>
      </c>
      <c r="D19" s="16">
        <f t="shared" si="3"/>
        <v>627568747.37</v>
      </c>
      <c r="E19" s="16">
        <f t="shared" si="3"/>
        <v>713404343.03</v>
      </c>
      <c r="F19" s="16">
        <f t="shared" si="3"/>
        <v>609010236.5099999</v>
      </c>
      <c r="G19" s="16">
        <f t="shared" si="3"/>
        <v>632331136.3199999</v>
      </c>
      <c r="H19" s="16">
        <f t="shared" si="3"/>
        <v>724374153.5299999</v>
      </c>
      <c r="I19" s="16">
        <f t="shared" si="3"/>
        <v>694484687.2</v>
      </c>
      <c r="J19" s="16">
        <f t="shared" si="3"/>
        <v>789091446.98</v>
      </c>
      <c r="K19" s="16">
        <f t="shared" si="3"/>
        <v>848988852.99</v>
      </c>
      <c r="L19" s="16">
        <f t="shared" si="3"/>
        <v>828935743.69</v>
      </c>
      <c r="M19" s="16">
        <f t="shared" si="3"/>
        <v>802477346.52</v>
      </c>
      <c r="N19" s="28">
        <f>+N20+N21</f>
        <v>8400010952.049998</v>
      </c>
      <c r="O19" s="3"/>
      <c r="P19" s="2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</row>
    <row r="20" spans="1:104" ht="12.75">
      <c r="A20" s="12" t="s">
        <v>19</v>
      </c>
      <c r="B20" s="17">
        <v>533791945.5</v>
      </c>
      <c r="C20" s="17">
        <v>515365969.23</v>
      </c>
      <c r="D20" s="17">
        <v>587358649.36</v>
      </c>
      <c r="E20" s="17">
        <v>665816934.28</v>
      </c>
      <c r="F20" s="17">
        <v>564124957.3299999</v>
      </c>
      <c r="G20" s="17">
        <v>582187878.9</v>
      </c>
      <c r="H20" s="17">
        <v>674459221.4899999</v>
      </c>
      <c r="I20" s="17">
        <v>646405695.71</v>
      </c>
      <c r="J20" s="17">
        <v>735122419.53</v>
      </c>
      <c r="K20" s="17">
        <v>783162976.38</v>
      </c>
      <c r="L20" s="17">
        <v>767949301.48</v>
      </c>
      <c r="M20" s="17">
        <v>745058688.11</v>
      </c>
      <c r="N20" s="30">
        <f t="shared" si="2"/>
        <v>7800804637.299998</v>
      </c>
      <c r="O20" s="3"/>
      <c r="P20" s="2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</row>
    <row r="21" spans="1:104" ht="12.75">
      <c r="A21" s="12" t="s">
        <v>20</v>
      </c>
      <c r="B21" s="17">
        <v>39176992.199999996</v>
      </c>
      <c r="C21" s="17">
        <v>41009350.980000004</v>
      </c>
      <c r="D21" s="17">
        <v>40210098.01</v>
      </c>
      <c r="E21" s="17">
        <v>47587408.75</v>
      </c>
      <c r="F21" s="17">
        <v>44885279.18</v>
      </c>
      <c r="G21" s="17">
        <v>50143257.419999994</v>
      </c>
      <c r="H21" s="17">
        <v>49914932.04</v>
      </c>
      <c r="I21" s="17">
        <v>48078991.489999995</v>
      </c>
      <c r="J21" s="17">
        <v>53969027.45</v>
      </c>
      <c r="K21" s="17">
        <v>65825876.60999999</v>
      </c>
      <c r="L21" s="17">
        <v>60986442.21</v>
      </c>
      <c r="M21" s="17">
        <v>57418658.410000004</v>
      </c>
      <c r="N21" s="30">
        <f t="shared" si="2"/>
        <v>599206314.75</v>
      </c>
      <c r="O21" s="3"/>
      <c r="P21" s="2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</row>
    <row r="22" spans="1:104" ht="12.75">
      <c r="A22" s="15" t="s">
        <v>21</v>
      </c>
      <c r="B22" s="16">
        <f aca="true" t="shared" si="4" ref="B22:M22">SUM(B23:B27)</f>
        <v>369899163.54</v>
      </c>
      <c r="C22" s="16">
        <f t="shared" si="4"/>
        <v>292221890.17999995</v>
      </c>
      <c r="D22" s="16">
        <f t="shared" si="4"/>
        <v>287334332.33000004</v>
      </c>
      <c r="E22" s="16">
        <f t="shared" si="4"/>
        <v>412648408.15</v>
      </c>
      <c r="F22" s="16">
        <f t="shared" si="4"/>
        <v>427624064.1600001</v>
      </c>
      <c r="G22" s="16">
        <f t="shared" si="4"/>
        <v>450522784.07</v>
      </c>
      <c r="H22" s="16">
        <f t="shared" si="4"/>
        <v>413791201.35</v>
      </c>
      <c r="I22" s="16">
        <f t="shared" si="4"/>
        <v>379050835.77</v>
      </c>
      <c r="J22" s="16">
        <f t="shared" si="4"/>
        <v>452316130.21</v>
      </c>
      <c r="K22" s="16">
        <f t="shared" si="4"/>
        <v>427488007.32</v>
      </c>
      <c r="L22" s="16">
        <f t="shared" si="4"/>
        <v>457617926.65999997</v>
      </c>
      <c r="M22" s="16">
        <f t="shared" si="4"/>
        <v>861664266.7300001</v>
      </c>
      <c r="N22" s="28">
        <f>SUM(N23:N27)</f>
        <v>5232179010.47</v>
      </c>
      <c r="O22" s="3"/>
      <c r="P22" s="20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</row>
    <row r="23" spans="1:104" ht="12.75">
      <c r="A23" s="12" t="s">
        <v>22</v>
      </c>
      <c r="B23" s="17">
        <v>68330466.14999999</v>
      </c>
      <c r="C23" s="17">
        <v>24555036.54</v>
      </c>
      <c r="D23" s="17">
        <v>14126963.829999998</v>
      </c>
      <c r="E23" s="17">
        <v>131443775.82</v>
      </c>
      <c r="F23" s="17">
        <v>129781357.94999999</v>
      </c>
      <c r="G23" s="17">
        <v>141190116.26999998</v>
      </c>
      <c r="H23" s="17">
        <v>90089281.99</v>
      </c>
      <c r="I23" s="17">
        <v>48003550.75</v>
      </c>
      <c r="J23" s="17">
        <v>119289340.62</v>
      </c>
      <c r="K23" s="17">
        <v>115706928.83</v>
      </c>
      <c r="L23" s="17">
        <v>144869806.32999998</v>
      </c>
      <c r="M23" s="17">
        <v>574058389.2900002</v>
      </c>
      <c r="N23" s="30">
        <f t="shared" si="2"/>
        <v>1601445014.3700001</v>
      </c>
      <c r="O23" s="3"/>
      <c r="P23" s="2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</row>
    <row r="24" spans="1:104" ht="12.75">
      <c r="A24" s="12" t="s">
        <v>23</v>
      </c>
      <c r="B24" s="17">
        <v>268274166.56</v>
      </c>
      <c r="C24" s="17">
        <v>238896896.94</v>
      </c>
      <c r="D24" s="17">
        <v>247114062.95000002</v>
      </c>
      <c r="E24" s="17">
        <v>248800250.7</v>
      </c>
      <c r="F24" s="17">
        <v>268026836.67000002</v>
      </c>
      <c r="G24" s="17">
        <v>277165873.93</v>
      </c>
      <c r="H24" s="17">
        <v>290363904.03</v>
      </c>
      <c r="I24" s="17">
        <v>300441773.87</v>
      </c>
      <c r="J24" s="17">
        <v>302045030.76</v>
      </c>
      <c r="K24" s="17">
        <v>270055502.71000004</v>
      </c>
      <c r="L24" s="17">
        <v>278302355.59999996</v>
      </c>
      <c r="M24" s="17">
        <v>249673101.45999998</v>
      </c>
      <c r="N24" s="30">
        <f t="shared" si="2"/>
        <v>3239159756.18</v>
      </c>
      <c r="O24" s="3"/>
      <c r="P24" s="20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</row>
    <row r="25" spans="1:104" ht="12.75">
      <c r="A25" s="12" t="s">
        <v>24</v>
      </c>
      <c r="B25" s="17">
        <v>4809108.630000001</v>
      </c>
      <c r="C25" s="17">
        <v>5544888.31</v>
      </c>
      <c r="D25" s="17">
        <v>6363987.1899999995</v>
      </c>
      <c r="E25" s="17">
        <v>7448463.63</v>
      </c>
      <c r="F25" s="17">
        <v>8679134.41</v>
      </c>
      <c r="G25" s="17">
        <v>6477909.880000001</v>
      </c>
      <c r="H25" s="17">
        <v>6380865.600000001</v>
      </c>
      <c r="I25" s="17">
        <v>6640502.35</v>
      </c>
      <c r="J25" s="17">
        <v>5548123.960000001</v>
      </c>
      <c r="K25" s="17">
        <v>5324996.88</v>
      </c>
      <c r="L25" s="17">
        <v>4918478.720000001</v>
      </c>
      <c r="M25" s="17">
        <v>9736717.809999999</v>
      </c>
      <c r="N25" s="30">
        <f t="shared" si="2"/>
        <v>77873177.37000002</v>
      </c>
      <c r="O25" s="3"/>
      <c r="P25" s="20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</row>
    <row r="26" spans="1:104" ht="12.75">
      <c r="A26" s="12" t="s">
        <v>25</v>
      </c>
      <c r="B26" s="17">
        <v>8456530.1</v>
      </c>
      <c r="C26" s="17">
        <v>4609098.17</v>
      </c>
      <c r="D26" s="17">
        <v>6056136.64</v>
      </c>
      <c r="E26" s="17">
        <v>9630268.74</v>
      </c>
      <c r="F26" s="17">
        <v>6259819.159999999</v>
      </c>
      <c r="G26" s="17">
        <v>8418009</v>
      </c>
      <c r="H26" s="17">
        <v>11832113.57</v>
      </c>
      <c r="I26" s="17">
        <v>8829662.46</v>
      </c>
      <c r="J26" s="17">
        <v>9984151.7</v>
      </c>
      <c r="K26" s="17">
        <v>9218768.56</v>
      </c>
      <c r="L26" s="17">
        <v>11374365.680000002</v>
      </c>
      <c r="M26" s="17">
        <v>11168837.52</v>
      </c>
      <c r="N26" s="30">
        <f t="shared" si="2"/>
        <v>105837761.3</v>
      </c>
      <c r="O26" s="3"/>
      <c r="P26" s="2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</row>
    <row r="27" spans="1:104" ht="12.75">
      <c r="A27" s="12" t="s">
        <v>26</v>
      </c>
      <c r="B27" s="17">
        <v>20028892.100000005</v>
      </c>
      <c r="C27" s="17">
        <v>18615970.22</v>
      </c>
      <c r="D27" s="17">
        <v>13673181.72</v>
      </c>
      <c r="E27" s="17">
        <v>15325649.259999998</v>
      </c>
      <c r="F27" s="17">
        <v>14876915.969999999</v>
      </c>
      <c r="G27" s="17">
        <v>17270874.99</v>
      </c>
      <c r="H27" s="17">
        <v>15125036.159999998</v>
      </c>
      <c r="I27" s="17">
        <v>15135346.339999998</v>
      </c>
      <c r="J27" s="17">
        <v>15449483.17</v>
      </c>
      <c r="K27" s="17">
        <v>27181810.339999996</v>
      </c>
      <c r="L27" s="17">
        <v>18152920.33</v>
      </c>
      <c r="M27" s="17">
        <v>17027220.65</v>
      </c>
      <c r="N27" s="30">
        <f t="shared" si="2"/>
        <v>207863301.25000003</v>
      </c>
      <c r="O27" s="3"/>
      <c r="P27" s="20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</row>
    <row r="28" spans="1:104" ht="13.5" thickBot="1">
      <c r="A28" s="18" t="s">
        <v>37</v>
      </c>
      <c r="B28" s="19">
        <v>20541810.979999997</v>
      </c>
      <c r="C28" s="19">
        <v>34993775.129999995</v>
      </c>
      <c r="D28" s="19">
        <v>53225045.84</v>
      </c>
      <c r="E28" s="19">
        <v>67129757.72</v>
      </c>
      <c r="F28" s="19">
        <v>37479996.71</v>
      </c>
      <c r="G28" s="19">
        <v>29141513.84</v>
      </c>
      <c r="H28" s="19">
        <v>287466288.03999996</v>
      </c>
      <c r="I28" s="19">
        <v>167979275.17</v>
      </c>
      <c r="J28" s="19">
        <v>74729360.52000001</v>
      </c>
      <c r="K28" s="19">
        <v>219632696.86</v>
      </c>
      <c r="L28" s="19">
        <v>64368229.21</v>
      </c>
      <c r="M28" s="19">
        <v>71806686.49</v>
      </c>
      <c r="N28" s="31">
        <f>SUM(B28:M28)</f>
        <v>1128494436.51</v>
      </c>
      <c r="O28" s="3"/>
      <c r="P28" s="20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</row>
    <row r="30" spans="1:104" ht="12.75">
      <c r="A30" s="21" t="s">
        <v>50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</row>
    <row r="31" spans="1:104" ht="12.75">
      <c r="A31" s="21" t="s">
        <v>49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</row>
    <row r="32" spans="1:104" ht="12.75">
      <c r="A32" s="3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</row>
  </sheetData>
  <sheetProtection sheet="1"/>
  <mergeCells count="3">
    <mergeCell ref="A8:N8"/>
    <mergeCell ref="A9:N9"/>
    <mergeCell ref="A10:N10"/>
  </mergeCells>
  <printOptions/>
  <pageMargins left="0.7" right="0.7" top="0.75" bottom="0.75" header="0.3" footer="0.3"/>
  <pageSetup orientation="portrait" paperSize="9"/>
  <ignoredErrors>
    <ignoredError sqref="B22:M22" formulaRange="1"/>
    <ignoredError sqref="N22" formula="1" formulaRange="1"/>
    <ignoredError sqref="N19:N2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57421875" style="3" customWidth="1"/>
    <col min="2" max="13" width="13.57421875" style="3" bestFit="1" customWidth="1"/>
    <col min="14" max="14" width="14.57421875" style="3" bestFit="1" customWidth="1"/>
    <col min="15" max="15" width="16.421875" style="5" bestFit="1" customWidth="1"/>
    <col min="16" max="104" width="11.421875" style="5" customWidth="1"/>
    <col min="105" max="16384" width="11.421875" style="3" customWidth="1"/>
  </cols>
  <sheetData>
    <row r="1" spans="2:14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54" t="s">
        <v>32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2.75">
      <c r="A9" s="54" t="s">
        <v>33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>
      <c r="A10" s="54" t="s">
        <v>30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3.5" thickBo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3.5" thickBot="1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  <c r="L12" s="2" t="s">
        <v>12</v>
      </c>
      <c r="M12" s="2" t="s">
        <v>13</v>
      </c>
      <c r="N12" s="2" t="s">
        <v>14</v>
      </c>
    </row>
    <row r="13" spans="1:15" ht="13.5" thickBot="1">
      <c r="A13" s="10" t="s">
        <v>15</v>
      </c>
      <c r="B13" s="26">
        <f aca="true" t="shared" si="0" ref="B13:M13">+B15+B16+B19+B22+B28</f>
        <v>4953483932.84</v>
      </c>
      <c r="C13" s="26">
        <f t="shared" si="0"/>
        <v>4179652690.7999997</v>
      </c>
      <c r="D13" s="26">
        <f t="shared" si="0"/>
        <v>8740294236.160004</v>
      </c>
      <c r="E13" s="26">
        <f>+E15+E16+E19+E22+E28</f>
        <v>7459193926.790001</v>
      </c>
      <c r="F13" s="26">
        <f t="shared" si="0"/>
        <v>5611533508.68</v>
      </c>
      <c r="G13" s="26">
        <f t="shared" si="0"/>
        <v>6639290699.330002</v>
      </c>
      <c r="H13" s="26">
        <f t="shared" si="0"/>
        <v>7106972909.499999</v>
      </c>
      <c r="I13" s="26">
        <f t="shared" si="0"/>
        <v>7268462286.22</v>
      </c>
      <c r="J13" s="26">
        <f t="shared" si="0"/>
        <v>7460736770.820001</v>
      </c>
      <c r="K13" s="26">
        <f t="shared" si="0"/>
        <v>6919082485.370001</v>
      </c>
      <c r="L13" s="26">
        <f t="shared" si="0"/>
        <v>7634530891.910001</v>
      </c>
      <c r="M13" s="26">
        <f t="shared" si="0"/>
        <v>8260934195.24</v>
      </c>
      <c r="N13" s="27">
        <f>SUM(B13:M13)</f>
        <v>82234168533.66002</v>
      </c>
      <c r="O13" s="24"/>
    </row>
    <row r="14" spans="1:14" ht="12.7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3"/>
    </row>
    <row r="15" spans="1:15" ht="12.75">
      <c r="A15" s="15" t="s">
        <v>36</v>
      </c>
      <c r="B15" s="16">
        <v>1022762503.1699998</v>
      </c>
      <c r="C15" s="16">
        <v>904622837.8900001</v>
      </c>
      <c r="D15" s="16">
        <v>5032124725.290002</v>
      </c>
      <c r="E15" s="16">
        <v>3229481138.01</v>
      </c>
      <c r="F15" s="16">
        <v>1263628853.5100002</v>
      </c>
      <c r="G15" s="16">
        <v>1916260777.880001</v>
      </c>
      <c r="H15" s="16">
        <v>2179966879.59</v>
      </c>
      <c r="I15" s="16">
        <v>2480899998.4700003</v>
      </c>
      <c r="J15" s="16">
        <v>2134844655.7500007</v>
      </c>
      <c r="K15" s="16">
        <v>2071292755.13</v>
      </c>
      <c r="L15" s="16">
        <v>1663388675.9599998</v>
      </c>
      <c r="M15" s="16">
        <v>2199624732.11</v>
      </c>
      <c r="N15" s="28">
        <f>+SUM(B15:M15)</f>
        <v>26098898532.760006</v>
      </c>
      <c r="O15" s="29"/>
    </row>
    <row r="16" spans="1:15" ht="12.75">
      <c r="A16" s="15" t="s">
        <v>38</v>
      </c>
      <c r="B16" s="16">
        <f aca="true" t="shared" si="1" ref="B16:M16">SUM(B17:B18)</f>
        <v>2783832044.87</v>
      </c>
      <c r="C16" s="16">
        <f>SUM(C17:C18)</f>
        <v>2442711404.3099995</v>
      </c>
      <c r="D16" s="16">
        <f t="shared" si="1"/>
        <v>2700482751.4800005</v>
      </c>
      <c r="E16" s="16">
        <f t="shared" si="1"/>
        <v>2987712221.5300007</v>
      </c>
      <c r="F16" s="16">
        <f t="shared" si="1"/>
        <v>3272642114.4199996</v>
      </c>
      <c r="G16" s="16">
        <f t="shared" si="1"/>
        <v>3559878850.3500004</v>
      </c>
      <c r="H16" s="16">
        <f t="shared" si="1"/>
        <v>3732533732.99</v>
      </c>
      <c r="I16" s="16">
        <f t="shared" si="1"/>
        <v>3704124769.6400003</v>
      </c>
      <c r="J16" s="16">
        <f t="shared" si="1"/>
        <v>3827200706.3399997</v>
      </c>
      <c r="K16" s="16">
        <f t="shared" si="1"/>
        <v>3681291892.11</v>
      </c>
      <c r="L16" s="16">
        <f t="shared" si="1"/>
        <v>4457697521.200002</v>
      </c>
      <c r="M16" s="16">
        <f t="shared" si="1"/>
        <v>4510928958.15</v>
      </c>
      <c r="N16" s="28">
        <f>+N17+N18</f>
        <v>41661036967.39001</v>
      </c>
      <c r="O16" s="29"/>
    </row>
    <row r="17" spans="1:15" ht="12.75">
      <c r="A17" s="12" t="s">
        <v>16</v>
      </c>
      <c r="B17" s="17">
        <v>2162310396.2799997</v>
      </c>
      <c r="C17" s="17">
        <v>1891141526.7999997</v>
      </c>
      <c r="D17" s="17">
        <v>2028268831.1800003</v>
      </c>
      <c r="E17" s="17">
        <v>2247532491.5100007</v>
      </c>
      <c r="F17" s="17">
        <v>2570184195.7699995</v>
      </c>
      <c r="G17" s="17">
        <v>2901857433.0800004</v>
      </c>
      <c r="H17" s="17">
        <v>3060650371.41</v>
      </c>
      <c r="I17" s="17">
        <v>3124968148.4100003</v>
      </c>
      <c r="J17" s="17">
        <v>3199358967.6299996</v>
      </c>
      <c r="K17" s="17">
        <v>3043332510.2400002</v>
      </c>
      <c r="L17" s="17">
        <v>3767523432.720001</v>
      </c>
      <c r="M17" s="17">
        <v>3888119745.75</v>
      </c>
      <c r="N17" s="30">
        <f aca="true" t="shared" si="2" ref="N17:N27">SUM(B17:M17)</f>
        <v>33885248050.780006</v>
      </c>
      <c r="O17" s="29"/>
    </row>
    <row r="18" spans="1:15" ht="12.75">
      <c r="A18" s="12" t="s">
        <v>17</v>
      </c>
      <c r="B18" s="17">
        <v>621521648.5899999</v>
      </c>
      <c r="C18" s="17">
        <v>551569877.51</v>
      </c>
      <c r="D18" s="17">
        <v>672213920.3000001</v>
      </c>
      <c r="E18" s="17">
        <v>740179730.02</v>
      </c>
      <c r="F18" s="17">
        <v>702457918.6500001</v>
      </c>
      <c r="G18" s="17">
        <v>658021417.2700001</v>
      </c>
      <c r="H18" s="17">
        <v>671883361.58</v>
      </c>
      <c r="I18" s="17">
        <v>579156621.23</v>
      </c>
      <c r="J18" s="17">
        <v>627841738.71</v>
      </c>
      <c r="K18" s="17">
        <v>637959381.87</v>
      </c>
      <c r="L18" s="17">
        <v>690174088.4800001</v>
      </c>
      <c r="M18" s="17">
        <v>622809212.4000001</v>
      </c>
      <c r="N18" s="30">
        <f t="shared" si="2"/>
        <v>7775788916.610001</v>
      </c>
      <c r="O18" s="29"/>
    </row>
    <row r="19" spans="1:15" ht="12.75">
      <c r="A19" s="15" t="s">
        <v>18</v>
      </c>
      <c r="B19" s="16">
        <f aca="true" t="shared" si="3" ref="B19:M19">SUM(B20:B21)</f>
        <v>555505184.6800001</v>
      </c>
      <c r="C19" s="16">
        <f>SUM(C20:C21)</f>
        <v>477545277.01000005</v>
      </c>
      <c r="D19" s="16">
        <f t="shared" si="3"/>
        <v>577223353.93</v>
      </c>
      <c r="E19" s="16">
        <f t="shared" si="3"/>
        <v>596829378.96</v>
      </c>
      <c r="F19" s="16">
        <f t="shared" si="3"/>
        <v>545310674.01</v>
      </c>
      <c r="G19" s="16">
        <f t="shared" si="3"/>
        <v>517481139.4800001</v>
      </c>
      <c r="H19" s="16">
        <f t="shared" si="3"/>
        <v>545213846.1399999</v>
      </c>
      <c r="I19" s="16">
        <f t="shared" si="3"/>
        <v>472085264.22999996</v>
      </c>
      <c r="J19" s="16">
        <f t="shared" si="3"/>
        <v>554539430.13</v>
      </c>
      <c r="K19" s="16">
        <f t="shared" si="3"/>
        <v>511101438.42999995</v>
      </c>
      <c r="L19" s="16">
        <f t="shared" si="3"/>
        <v>570504585.9</v>
      </c>
      <c r="M19" s="16">
        <f t="shared" si="3"/>
        <v>501720596.48999995</v>
      </c>
      <c r="N19" s="28">
        <f>+N20+N21</f>
        <v>6425060169.389999</v>
      </c>
      <c r="O19" s="29"/>
    </row>
    <row r="20" spans="1:15" ht="12.75">
      <c r="A20" s="12" t="s">
        <v>19</v>
      </c>
      <c r="B20" s="17">
        <v>511886827.50000006</v>
      </c>
      <c r="C20" s="17">
        <v>440057928.6</v>
      </c>
      <c r="D20" s="17">
        <v>530671154.9099999</v>
      </c>
      <c r="E20" s="17">
        <v>548734767.46</v>
      </c>
      <c r="F20" s="17">
        <v>502211330.73</v>
      </c>
      <c r="G20" s="17">
        <v>475471725.6300001</v>
      </c>
      <c r="H20" s="17">
        <v>500203365.6399999</v>
      </c>
      <c r="I20" s="17">
        <v>434553345.96</v>
      </c>
      <c r="J20" s="17">
        <v>510741983.26</v>
      </c>
      <c r="K20" s="17">
        <v>471904596.09999996</v>
      </c>
      <c r="L20" s="17">
        <v>525321809.67</v>
      </c>
      <c r="M20" s="17">
        <v>458842827.97999996</v>
      </c>
      <c r="N20" s="30">
        <f t="shared" si="2"/>
        <v>5910601663.44</v>
      </c>
      <c r="O20" s="29"/>
    </row>
    <row r="21" spans="1:15" ht="12.75">
      <c r="A21" s="12" t="s">
        <v>20</v>
      </c>
      <c r="B21" s="17">
        <v>43618357.18</v>
      </c>
      <c r="C21" s="17">
        <v>37487348.410000004</v>
      </c>
      <c r="D21" s="17">
        <v>46552199.02</v>
      </c>
      <c r="E21" s="17">
        <v>48094611.49999999</v>
      </c>
      <c r="F21" s="17">
        <v>43099343.28000001</v>
      </c>
      <c r="G21" s="17">
        <v>42009413.84999999</v>
      </c>
      <c r="H21" s="17">
        <v>45010480.5</v>
      </c>
      <c r="I21" s="17">
        <v>37531918.27</v>
      </c>
      <c r="J21" s="17">
        <v>43797446.87</v>
      </c>
      <c r="K21" s="17">
        <v>39196842.33</v>
      </c>
      <c r="L21" s="17">
        <v>45182776.23</v>
      </c>
      <c r="M21" s="17">
        <v>42877768.51</v>
      </c>
      <c r="N21" s="30">
        <f t="shared" si="2"/>
        <v>514458505.95</v>
      </c>
      <c r="O21" s="29"/>
    </row>
    <row r="22" spans="1:14" ht="12.75">
      <c r="A22" s="15" t="s">
        <v>21</v>
      </c>
      <c r="B22" s="16">
        <f aca="true" t="shared" si="4" ref="B22:M22">SUM(B23:B27)</f>
        <v>438801716.36</v>
      </c>
      <c r="C22" s="16">
        <f t="shared" si="4"/>
        <v>314212980.18</v>
      </c>
      <c r="D22" s="16">
        <f t="shared" si="4"/>
        <v>353684707.96000004</v>
      </c>
      <c r="E22" s="16">
        <f t="shared" si="4"/>
        <v>514249870.1100001</v>
      </c>
      <c r="F22" s="16">
        <f t="shared" si="4"/>
        <v>413096046</v>
      </c>
      <c r="G22" s="16">
        <f t="shared" si="4"/>
        <v>510800626.83000004</v>
      </c>
      <c r="H22" s="16">
        <f t="shared" si="4"/>
        <v>525858619.8599999</v>
      </c>
      <c r="I22" s="16">
        <f t="shared" si="4"/>
        <v>536765355.53000003</v>
      </c>
      <c r="J22" s="16">
        <f t="shared" si="4"/>
        <v>553540507.6999999</v>
      </c>
      <c r="K22" s="16">
        <f t="shared" si="4"/>
        <v>568460778.01</v>
      </c>
      <c r="L22" s="16">
        <f t="shared" si="4"/>
        <v>784464891.8299999</v>
      </c>
      <c r="M22" s="16">
        <f t="shared" si="4"/>
        <v>892423025.5100001</v>
      </c>
      <c r="N22" s="28">
        <f>SUM(N23:N27)</f>
        <v>6406359125.879998</v>
      </c>
    </row>
    <row r="23" spans="1:15" ht="12.75">
      <c r="A23" s="12" t="s">
        <v>22</v>
      </c>
      <c r="B23" s="17">
        <v>25873258.32</v>
      </c>
      <c r="C23" s="17">
        <v>29603980.289999995</v>
      </c>
      <c r="D23" s="17">
        <v>24150606.72</v>
      </c>
      <c r="E23" s="17">
        <v>109635499.33000001</v>
      </c>
      <c r="F23" s="17">
        <v>131312043.60000001</v>
      </c>
      <c r="G23" s="17">
        <v>142583965.51</v>
      </c>
      <c r="H23" s="17">
        <v>123073241.52</v>
      </c>
      <c r="I23" s="17">
        <v>118368008.19</v>
      </c>
      <c r="J23" s="17">
        <v>136574099.37</v>
      </c>
      <c r="K23" s="17">
        <v>110090407.38999999</v>
      </c>
      <c r="L23" s="17">
        <v>225493507.42</v>
      </c>
      <c r="M23" s="17">
        <v>588008166.86</v>
      </c>
      <c r="N23" s="30">
        <f t="shared" si="2"/>
        <v>1764766784.52</v>
      </c>
      <c r="O23" s="29"/>
    </row>
    <row r="24" spans="1:15" ht="12.75">
      <c r="A24" s="12" t="s">
        <v>23</v>
      </c>
      <c r="B24" s="17">
        <v>383026506.85</v>
      </c>
      <c r="C24" s="17">
        <v>255997535.12</v>
      </c>
      <c r="D24" s="17">
        <v>289184644.15000004</v>
      </c>
      <c r="E24" s="17">
        <v>372332580.72</v>
      </c>
      <c r="F24" s="17">
        <v>250180818.85</v>
      </c>
      <c r="G24" s="17">
        <v>334566528.35</v>
      </c>
      <c r="H24" s="17">
        <v>355117324.78999996</v>
      </c>
      <c r="I24" s="17">
        <v>374544553.8</v>
      </c>
      <c r="J24" s="17">
        <v>379849911.62</v>
      </c>
      <c r="K24" s="17">
        <v>420883953.48999995</v>
      </c>
      <c r="L24" s="17">
        <v>522571908.06999993</v>
      </c>
      <c r="M24" s="17">
        <v>266058940.62999997</v>
      </c>
      <c r="N24" s="30">
        <f t="shared" si="2"/>
        <v>4204315206.4399996</v>
      </c>
      <c r="O24" s="29"/>
    </row>
    <row r="25" spans="1:15" ht="12.75">
      <c r="A25" s="12" t="s">
        <v>24</v>
      </c>
      <c r="B25" s="17">
        <v>4560385.37</v>
      </c>
      <c r="C25" s="17">
        <v>3778231.149999999</v>
      </c>
      <c r="D25" s="17">
        <v>5536461.43</v>
      </c>
      <c r="E25" s="17">
        <v>4441902.21</v>
      </c>
      <c r="F25" s="17">
        <v>5180351.92</v>
      </c>
      <c r="G25" s="17">
        <v>4899190.9799999995</v>
      </c>
      <c r="H25" s="17">
        <v>5837318.19</v>
      </c>
      <c r="I25" s="17">
        <v>4938177.85</v>
      </c>
      <c r="J25" s="17">
        <v>4711750.460000001</v>
      </c>
      <c r="K25" s="17">
        <v>5515784.350000001</v>
      </c>
      <c r="L25" s="17">
        <v>5035874.630000001</v>
      </c>
      <c r="M25" s="17">
        <v>4045170.62</v>
      </c>
      <c r="N25" s="30">
        <f t="shared" si="2"/>
        <v>58480599.160000004</v>
      </c>
      <c r="O25" s="29"/>
    </row>
    <row r="26" spans="1:15" ht="12.75">
      <c r="A26" s="12" t="s">
        <v>25</v>
      </c>
      <c r="B26" s="17">
        <v>10987701.129999997</v>
      </c>
      <c r="C26" s="17">
        <v>10802365.919999998</v>
      </c>
      <c r="D26" s="17">
        <v>19049314.250000004</v>
      </c>
      <c r="E26" s="17">
        <v>9772822.25</v>
      </c>
      <c r="F26" s="17">
        <v>9858910.489999996</v>
      </c>
      <c r="G26" s="17">
        <v>12381871.879999999</v>
      </c>
      <c r="H26" s="17">
        <v>24684649.96</v>
      </c>
      <c r="I26" s="17">
        <v>18374892.61</v>
      </c>
      <c r="J26" s="17">
        <v>14603254.33</v>
      </c>
      <c r="K26" s="17">
        <v>14995575.94</v>
      </c>
      <c r="L26" s="17">
        <v>12918247.229999999</v>
      </c>
      <c r="M26" s="17">
        <v>17030922.2</v>
      </c>
      <c r="N26" s="30">
        <f t="shared" si="2"/>
        <v>175460528.18999997</v>
      </c>
      <c r="O26" s="29"/>
    </row>
    <row r="27" spans="1:15" ht="12.75">
      <c r="A27" s="12" t="s">
        <v>26</v>
      </c>
      <c r="B27" s="17">
        <v>14353864.69</v>
      </c>
      <c r="C27" s="17">
        <v>14030867.700000001</v>
      </c>
      <c r="D27" s="17">
        <v>15763681.410000004</v>
      </c>
      <c r="E27" s="17">
        <v>18067065.599999998</v>
      </c>
      <c r="F27" s="17">
        <v>16563921.139999999</v>
      </c>
      <c r="G27" s="17">
        <v>16369070.11</v>
      </c>
      <c r="H27" s="17">
        <v>17146085.400000002</v>
      </c>
      <c r="I27" s="17">
        <v>20539723.080000002</v>
      </c>
      <c r="J27" s="17">
        <v>17801491.92</v>
      </c>
      <c r="K27" s="17">
        <v>16975056.839999996</v>
      </c>
      <c r="L27" s="17">
        <v>18445354.48</v>
      </c>
      <c r="M27" s="17">
        <v>17279825.2</v>
      </c>
      <c r="N27" s="30">
        <f t="shared" si="2"/>
        <v>203336007.57</v>
      </c>
      <c r="O27" s="29"/>
    </row>
    <row r="28" spans="1:15" ht="13.5" thickBot="1">
      <c r="A28" s="18" t="s">
        <v>37</v>
      </c>
      <c r="B28" s="19">
        <v>152582483.76</v>
      </c>
      <c r="C28" s="19">
        <v>40560191.41000001</v>
      </c>
      <c r="D28" s="19">
        <v>76778697.50000018</v>
      </c>
      <c r="E28" s="19">
        <v>130921318.1799999</v>
      </c>
      <c r="F28" s="19">
        <v>116855820.73999989</v>
      </c>
      <c r="G28" s="19">
        <v>134869304.78999996</v>
      </c>
      <c r="H28" s="19">
        <v>123399830.92000012</v>
      </c>
      <c r="I28" s="19">
        <v>74586898.35000007</v>
      </c>
      <c r="J28" s="19">
        <v>390611470.90000015</v>
      </c>
      <c r="K28" s="19">
        <v>86935621.6900003</v>
      </c>
      <c r="L28" s="19">
        <v>158475217.0199999</v>
      </c>
      <c r="M28" s="19">
        <v>156236882.97999984</v>
      </c>
      <c r="N28" s="31">
        <f>SUM(B28:M28)</f>
        <v>1642813738.2400002</v>
      </c>
      <c r="O28" s="29"/>
    </row>
    <row r="29" ht="12.75">
      <c r="G29" s="4"/>
    </row>
    <row r="30" spans="1:13" ht="12.75">
      <c r="A30" s="21" t="s">
        <v>48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7" ht="12.75">
      <c r="A31" s="21" t="s">
        <v>46</v>
      </c>
      <c r="G31" s="4"/>
    </row>
    <row r="32" ht="12.75">
      <c r="A32" s="32"/>
    </row>
  </sheetData>
  <sheetProtection sheet="1"/>
  <mergeCells count="3">
    <mergeCell ref="A8:N8"/>
    <mergeCell ref="A9:N9"/>
    <mergeCell ref="A10:N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3.421875" style="3" customWidth="1"/>
    <col min="2" max="3" width="17.421875" style="3" customWidth="1"/>
    <col min="4" max="4" width="18.57421875" style="3" bestFit="1" customWidth="1"/>
    <col min="5" max="12" width="17.421875" style="3" bestFit="1" customWidth="1"/>
    <col min="13" max="13" width="18.57421875" style="3" bestFit="1" customWidth="1"/>
    <col min="14" max="14" width="19.57421875" style="3" bestFit="1" customWidth="1"/>
    <col min="15" max="15" width="21.00390625" style="5" bestFit="1" customWidth="1"/>
    <col min="16" max="104" width="11.421875" style="5" customWidth="1"/>
    <col min="105" max="16384" width="11.421875" style="3" customWidth="1"/>
  </cols>
  <sheetData>
    <row r="1" spans="2:14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54" t="s">
        <v>32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2.75">
      <c r="A9" s="54" t="s">
        <v>28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>
      <c r="A10" s="54" t="s">
        <v>34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3.5" thickBo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3.5" thickBot="1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  <c r="L12" s="2" t="s">
        <v>12</v>
      </c>
      <c r="M12" s="2" t="s">
        <v>13</v>
      </c>
      <c r="N12" s="2" t="s">
        <v>14</v>
      </c>
    </row>
    <row r="13" spans="1:15" ht="13.5" thickBot="1">
      <c r="A13" s="10" t="s">
        <v>15</v>
      </c>
      <c r="B13" s="41">
        <f aca="true" t="shared" si="0" ref="B13:N13">+B15+B16+B19+B22+B28</f>
        <v>6401464408.96</v>
      </c>
      <c r="C13" s="41">
        <f t="shared" si="0"/>
        <v>6016149316.34</v>
      </c>
      <c r="D13" s="41">
        <f t="shared" si="0"/>
        <v>10438032561.880001</v>
      </c>
      <c r="E13" s="41">
        <f t="shared" si="0"/>
        <v>8520534294.049998</v>
      </c>
      <c r="F13" s="41">
        <f t="shared" si="0"/>
        <v>7044651277.83</v>
      </c>
      <c r="G13" s="41">
        <f t="shared" si="0"/>
        <v>8441079279.219998</v>
      </c>
      <c r="H13" s="41">
        <f t="shared" si="0"/>
        <v>8205618373.14</v>
      </c>
      <c r="I13" s="41">
        <f t="shared" si="0"/>
        <v>8702327051.180002</v>
      </c>
      <c r="J13" s="41">
        <f t="shared" si="0"/>
        <v>8954988136.130003</v>
      </c>
      <c r="K13" s="41">
        <f t="shared" si="0"/>
        <v>8855960204.000002</v>
      </c>
      <c r="L13" s="41">
        <f t="shared" si="0"/>
        <v>9434794286.6</v>
      </c>
      <c r="M13" s="41">
        <f t="shared" si="0"/>
        <v>10417886384.970003</v>
      </c>
      <c r="N13" s="42">
        <f t="shared" si="0"/>
        <v>101433485574.30002</v>
      </c>
      <c r="O13" s="24"/>
    </row>
    <row r="14" spans="1:14" ht="12.75">
      <c r="A14" s="12"/>
      <c r="B14" s="46"/>
      <c r="C14" s="46"/>
      <c r="D14" s="46"/>
      <c r="E14" s="50"/>
      <c r="F14" s="50"/>
      <c r="G14" s="50"/>
      <c r="H14" s="50"/>
      <c r="I14" s="51"/>
      <c r="J14" s="51"/>
      <c r="K14" s="51"/>
      <c r="L14" s="51"/>
      <c r="M14" s="51"/>
      <c r="N14" s="44"/>
    </row>
    <row r="15" spans="1:15" ht="12.75">
      <c r="A15" s="15" t="s">
        <v>36</v>
      </c>
      <c r="B15" s="47">
        <v>1163544155.4500003</v>
      </c>
      <c r="C15" s="47">
        <v>1013415852.4699999</v>
      </c>
      <c r="D15" s="47">
        <v>5312986013.51</v>
      </c>
      <c r="E15" s="52">
        <v>3037975744.8999968</v>
      </c>
      <c r="F15" s="52">
        <v>1232623347.7300007</v>
      </c>
      <c r="G15" s="52">
        <v>2258664954.5099993</v>
      </c>
      <c r="H15" s="52">
        <v>2162127195.180001</v>
      </c>
      <c r="I15" s="52">
        <v>2440755351.4100018</v>
      </c>
      <c r="J15" s="52">
        <v>2340351944.0499997</v>
      </c>
      <c r="K15" s="52">
        <v>2070954473.3299997</v>
      </c>
      <c r="L15" s="52">
        <v>2247884723.970001</v>
      </c>
      <c r="M15" s="52">
        <v>1942283361.6100016</v>
      </c>
      <c r="N15" s="43">
        <f>+SUM(B15:M15)</f>
        <v>27223567118.120003</v>
      </c>
      <c r="O15" s="20"/>
    </row>
    <row r="16" spans="1:15" ht="12.75">
      <c r="A16" s="15" t="s">
        <v>38</v>
      </c>
      <c r="B16" s="47">
        <f>+B17+B18</f>
        <v>4147072448.8299994</v>
      </c>
      <c r="C16" s="47">
        <f aca="true" t="shared" si="1" ref="C16:M16">+C17+C18</f>
        <v>3859229813.6299996</v>
      </c>
      <c r="D16" s="47">
        <f t="shared" si="1"/>
        <v>3896251766.0700006</v>
      </c>
      <c r="E16" s="47">
        <f t="shared" si="1"/>
        <v>4094467093.220002</v>
      </c>
      <c r="F16" s="47">
        <f t="shared" si="1"/>
        <v>4403238606.308338</v>
      </c>
      <c r="G16" s="47">
        <f t="shared" si="1"/>
        <v>4516342130.23</v>
      </c>
      <c r="H16" s="47">
        <f t="shared" si="1"/>
        <v>4573057387.17</v>
      </c>
      <c r="I16" s="47">
        <f t="shared" si="1"/>
        <v>4812555820.68</v>
      </c>
      <c r="J16" s="47">
        <f t="shared" si="1"/>
        <v>5106536140.830003</v>
      </c>
      <c r="K16" s="47">
        <f t="shared" si="1"/>
        <v>5184751145.1900015</v>
      </c>
      <c r="L16" s="47">
        <f t="shared" si="1"/>
        <v>5449350171.289999</v>
      </c>
      <c r="M16" s="47">
        <f t="shared" si="1"/>
        <v>6138450747.530001</v>
      </c>
      <c r="N16" s="43">
        <f>+N17+N18</f>
        <v>56181303270.97835</v>
      </c>
      <c r="O16" s="20"/>
    </row>
    <row r="17" spans="1:15" ht="12.75">
      <c r="A17" s="12" t="s">
        <v>16</v>
      </c>
      <c r="B17" s="48">
        <v>3535562076.5599995</v>
      </c>
      <c r="C17" s="48">
        <v>3110711207.24</v>
      </c>
      <c r="D17" s="48">
        <v>3046808250.5800004</v>
      </c>
      <c r="E17" s="51">
        <v>3170106362.270002</v>
      </c>
      <c r="F17" s="51">
        <v>3524936205.4999995</v>
      </c>
      <c r="G17" s="51">
        <v>3649202118.1599994</v>
      </c>
      <c r="H17" s="51">
        <v>3696611046.7200003</v>
      </c>
      <c r="I17" s="51">
        <v>3919086693.2900004</v>
      </c>
      <c r="J17" s="51">
        <v>4158444928.0000024</v>
      </c>
      <c r="K17" s="51">
        <v>4164266625.3000016</v>
      </c>
      <c r="L17" s="51">
        <v>4281710375.8299985</v>
      </c>
      <c r="M17" s="51">
        <v>5024409958.43</v>
      </c>
      <c r="N17" s="44">
        <f aca="true" t="shared" si="2" ref="N17:N28">+SUM(B17:M17)</f>
        <v>45281855847.88001</v>
      </c>
      <c r="O17" s="20"/>
    </row>
    <row r="18" spans="1:15" ht="12.75">
      <c r="A18" s="12" t="s">
        <v>17</v>
      </c>
      <c r="B18" s="48">
        <v>611510372.27</v>
      </c>
      <c r="C18" s="48">
        <v>748518606.39</v>
      </c>
      <c r="D18" s="48">
        <v>849443515.49</v>
      </c>
      <c r="E18" s="51">
        <v>924360730.95</v>
      </c>
      <c r="F18" s="51">
        <v>878302400.8083383</v>
      </c>
      <c r="G18" s="51">
        <v>867140012.0699999</v>
      </c>
      <c r="H18" s="51">
        <v>876446340.4499999</v>
      </c>
      <c r="I18" s="51">
        <v>893469127.39</v>
      </c>
      <c r="J18" s="51">
        <v>948091212.83</v>
      </c>
      <c r="K18" s="51">
        <v>1020484519.8899999</v>
      </c>
      <c r="L18" s="51">
        <v>1167639795.4600003</v>
      </c>
      <c r="M18" s="51">
        <v>1114040789.1000001</v>
      </c>
      <c r="N18" s="44">
        <f t="shared" si="2"/>
        <v>10899447423.09834</v>
      </c>
      <c r="O18" s="25"/>
    </row>
    <row r="19" spans="1:15" ht="12.75">
      <c r="A19" s="15" t="s">
        <v>18</v>
      </c>
      <c r="B19" s="47">
        <f>+B20+B21</f>
        <v>525943791.83000004</v>
      </c>
      <c r="C19" s="47">
        <f aca="true" t="shared" si="3" ref="C19:M19">+C20+C21</f>
        <v>619926818.0499998</v>
      </c>
      <c r="D19" s="47">
        <f t="shared" si="3"/>
        <v>651443083.05</v>
      </c>
      <c r="E19" s="47">
        <f t="shared" si="3"/>
        <v>725123651.0400001</v>
      </c>
      <c r="F19" s="47">
        <f t="shared" si="3"/>
        <v>684372147.7779255</v>
      </c>
      <c r="G19" s="47">
        <f t="shared" si="3"/>
        <v>776133157.74</v>
      </c>
      <c r="H19" s="47">
        <f t="shared" si="3"/>
        <v>741584006.92</v>
      </c>
      <c r="I19" s="47">
        <f t="shared" si="3"/>
        <v>745491062.49</v>
      </c>
      <c r="J19" s="47">
        <f t="shared" si="3"/>
        <v>744423706.68</v>
      </c>
      <c r="K19" s="47">
        <f t="shared" si="3"/>
        <v>791313373.05</v>
      </c>
      <c r="L19" s="47">
        <f t="shared" si="3"/>
        <v>914881742.8799999</v>
      </c>
      <c r="M19" s="47">
        <f t="shared" si="3"/>
        <v>910124480.98</v>
      </c>
      <c r="N19" s="43">
        <f>+N20+N21</f>
        <v>8830761022.487926</v>
      </c>
      <c r="O19" s="20"/>
    </row>
    <row r="20" spans="1:15" ht="12.75">
      <c r="A20" s="12" t="s">
        <v>19</v>
      </c>
      <c r="B20" s="48">
        <v>486820213.96000004</v>
      </c>
      <c r="C20" s="48">
        <v>573273012.1499999</v>
      </c>
      <c r="D20" s="48">
        <v>597874366.2399999</v>
      </c>
      <c r="E20" s="51">
        <v>665971131.9200001</v>
      </c>
      <c r="F20" s="51">
        <v>629277733.1326454</v>
      </c>
      <c r="G20" s="51">
        <v>719015792.36</v>
      </c>
      <c r="H20" s="51">
        <v>680344950.5</v>
      </c>
      <c r="I20" s="51">
        <v>687232966.69</v>
      </c>
      <c r="J20" s="51">
        <v>683632793.38</v>
      </c>
      <c r="K20" s="51">
        <v>729432123.24</v>
      </c>
      <c r="L20" s="51">
        <v>838293597.6099999</v>
      </c>
      <c r="M20" s="51">
        <v>842172121.47</v>
      </c>
      <c r="N20" s="44">
        <f t="shared" si="2"/>
        <v>8133340802.652646</v>
      </c>
      <c r="O20" s="20"/>
    </row>
    <row r="21" spans="1:15" ht="12.75">
      <c r="A21" s="12" t="s">
        <v>20</v>
      </c>
      <c r="B21" s="48">
        <v>39123577.87000001</v>
      </c>
      <c r="C21" s="48">
        <v>46653805.900000006</v>
      </c>
      <c r="D21" s="48">
        <v>53568716.81000002</v>
      </c>
      <c r="E21" s="51">
        <v>59152519.120000005</v>
      </c>
      <c r="F21" s="51">
        <v>55094414.645280115</v>
      </c>
      <c r="G21" s="51">
        <v>57117365.38</v>
      </c>
      <c r="H21" s="51">
        <v>61239056.42</v>
      </c>
      <c r="I21" s="51">
        <v>58258095.8</v>
      </c>
      <c r="J21" s="51">
        <v>60790913.300000004</v>
      </c>
      <c r="K21" s="51">
        <v>61881249.81</v>
      </c>
      <c r="L21" s="51">
        <v>76588145.27</v>
      </c>
      <c r="M21" s="51">
        <v>67952359.51</v>
      </c>
      <c r="N21" s="44">
        <f t="shared" si="2"/>
        <v>697420219.8352802</v>
      </c>
      <c r="O21" s="20"/>
    </row>
    <row r="22" spans="1:15" ht="12.75">
      <c r="A22" s="15" t="s">
        <v>21</v>
      </c>
      <c r="B22" s="47">
        <f>+B23+B24+B25+B26+B27</f>
        <v>512066958.39</v>
      </c>
      <c r="C22" s="47">
        <f aca="true" t="shared" si="4" ref="C22:M22">+C23+C24+C25+C26+C27</f>
        <v>457953898.14</v>
      </c>
      <c r="D22" s="47">
        <f t="shared" si="4"/>
        <v>518001616.1899999</v>
      </c>
      <c r="E22" s="47">
        <f t="shared" si="4"/>
        <v>615711352.44</v>
      </c>
      <c r="F22" s="47">
        <f t="shared" si="4"/>
        <v>621578455.4399999</v>
      </c>
      <c r="G22" s="47">
        <f t="shared" si="4"/>
        <v>745301211.09</v>
      </c>
      <c r="H22" s="47">
        <f t="shared" si="4"/>
        <v>641406210.1099999</v>
      </c>
      <c r="I22" s="47">
        <f t="shared" si="4"/>
        <v>633352136.45</v>
      </c>
      <c r="J22" s="47">
        <f t="shared" si="4"/>
        <v>688095318.5500001</v>
      </c>
      <c r="K22" s="47">
        <f t="shared" si="4"/>
        <v>732674197.6700001</v>
      </c>
      <c r="L22" s="47">
        <f t="shared" si="4"/>
        <v>763649136.87</v>
      </c>
      <c r="M22" s="47">
        <f t="shared" si="4"/>
        <v>1215292587.44</v>
      </c>
      <c r="N22" s="43">
        <f>+SUM(N23:N27)</f>
        <v>8145083078.78</v>
      </c>
      <c r="O22" s="20"/>
    </row>
    <row r="23" spans="1:15" ht="12.75">
      <c r="A23" s="12" t="s">
        <v>22</v>
      </c>
      <c r="B23" s="48">
        <v>27758843.88</v>
      </c>
      <c r="C23" s="48">
        <v>37217418.11</v>
      </c>
      <c r="D23" s="48">
        <v>51484082.82</v>
      </c>
      <c r="E23" s="51">
        <v>149477906.8</v>
      </c>
      <c r="F23" s="51">
        <v>149064189.54999998</v>
      </c>
      <c r="G23" s="51">
        <v>156549479.49999997</v>
      </c>
      <c r="H23" s="51">
        <v>162417910.55</v>
      </c>
      <c r="I23" s="51">
        <v>191329733.41000003</v>
      </c>
      <c r="J23" s="51">
        <v>120834207.57</v>
      </c>
      <c r="K23" s="51">
        <v>174960939.12000003</v>
      </c>
      <c r="L23" s="51">
        <v>214278007.57999995</v>
      </c>
      <c r="M23" s="51">
        <v>742821202.83</v>
      </c>
      <c r="N23" s="44">
        <f t="shared" si="2"/>
        <v>2178193921.7200003</v>
      </c>
      <c r="O23" s="20"/>
    </row>
    <row r="24" spans="1:15" ht="12.75">
      <c r="A24" s="12" t="s">
        <v>23</v>
      </c>
      <c r="B24" s="48">
        <v>453334730.53</v>
      </c>
      <c r="C24" s="48">
        <v>381739540.12</v>
      </c>
      <c r="D24" s="48">
        <v>429047020.31999993</v>
      </c>
      <c r="E24" s="51">
        <v>424554393.82</v>
      </c>
      <c r="F24" s="51">
        <v>434535415.2</v>
      </c>
      <c r="G24" s="51">
        <v>547004496.45</v>
      </c>
      <c r="H24" s="51">
        <v>440323199.44000006</v>
      </c>
      <c r="I24" s="51">
        <v>388491073.3</v>
      </c>
      <c r="J24" s="51">
        <v>522690065.19</v>
      </c>
      <c r="K24" s="51">
        <v>512715251.68</v>
      </c>
      <c r="L24" s="51">
        <v>502128838.61</v>
      </c>
      <c r="M24" s="51">
        <v>428784896.73</v>
      </c>
      <c r="N24" s="44">
        <f t="shared" si="2"/>
        <v>5465348921.389999</v>
      </c>
      <c r="O24" s="20"/>
    </row>
    <row r="25" spans="1:15" ht="12.75">
      <c r="A25" s="12" t="s">
        <v>24</v>
      </c>
      <c r="B25" s="48">
        <v>3417923.67</v>
      </c>
      <c r="C25" s="48">
        <v>4048232.27</v>
      </c>
      <c r="D25" s="48">
        <v>5490982.0200000005</v>
      </c>
      <c r="E25" s="51">
        <v>4140329.6299999994</v>
      </c>
      <c r="F25" s="51">
        <v>4467107.91</v>
      </c>
      <c r="G25" s="51">
        <v>5040198.78</v>
      </c>
      <c r="H25" s="51">
        <v>4681372.659999999</v>
      </c>
      <c r="I25" s="51">
        <v>4580783.670000001</v>
      </c>
      <c r="J25" s="51">
        <v>3967259.72</v>
      </c>
      <c r="K25" s="51">
        <v>3498380.1099999994</v>
      </c>
      <c r="L25" s="51">
        <v>4257153.029999999</v>
      </c>
      <c r="M25" s="51">
        <v>3750932.67</v>
      </c>
      <c r="N25" s="44">
        <f t="shared" si="2"/>
        <v>51340656.14</v>
      </c>
      <c r="O25" s="20"/>
    </row>
    <row r="26" spans="1:15" ht="12.75">
      <c r="A26" s="12" t="s">
        <v>25</v>
      </c>
      <c r="B26" s="48">
        <v>8561843.16</v>
      </c>
      <c r="C26" s="48">
        <v>17917748.360000003</v>
      </c>
      <c r="D26" s="48">
        <v>15974135.5</v>
      </c>
      <c r="E26" s="51">
        <v>17833881.33</v>
      </c>
      <c r="F26" s="51">
        <v>15409944.159999998</v>
      </c>
      <c r="G26" s="51">
        <v>16985882.73</v>
      </c>
      <c r="H26" s="51">
        <v>14354683.93</v>
      </c>
      <c r="I26" s="51">
        <v>29179267.380000003</v>
      </c>
      <c r="J26" s="51">
        <v>19683949.23</v>
      </c>
      <c r="K26" s="51">
        <v>22400753.16</v>
      </c>
      <c r="L26" s="51">
        <v>22417202.560000002</v>
      </c>
      <c r="M26" s="51">
        <v>19273304.409999996</v>
      </c>
      <c r="N26" s="44">
        <f t="shared" si="2"/>
        <v>219992595.91</v>
      </c>
      <c r="O26" s="20"/>
    </row>
    <row r="27" spans="1:15" ht="12.75">
      <c r="A27" s="12" t="s">
        <v>26</v>
      </c>
      <c r="B27" s="48">
        <v>18993617.150000002</v>
      </c>
      <c r="C27" s="48">
        <v>17030959.28</v>
      </c>
      <c r="D27" s="48">
        <v>16005395.53</v>
      </c>
      <c r="E27" s="51">
        <v>19704840.86</v>
      </c>
      <c r="F27" s="51">
        <v>18101798.619999997</v>
      </c>
      <c r="G27" s="51">
        <v>19721153.630000003</v>
      </c>
      <c r="H27" s="51">
        <v>19629043.53</v>
      </c>
      <c r="I27" s="51">
        <v>19771278.689999998</v>
      </c>
      <c r="J27" s="51">
        <v>20919836.84</v>
      </c>
      <c r="K27" s="51">
        <v>19098873.6</v>
      </c>
      <c r="L27" s="51">
        <v>20567935.089999996</v>
      </c>
      <c r="M27" s="51">
        <v>20662250.8</v>
      </c>
      <c r="N27" s="44">
        <f t="shared" si="2"/>
        <v>230206983.62</v>
      </c>
      <c r="O27" s="20"/>
    </row>
    <row r="28" spans="1:15" ht="13.5" thickBot="1">
      <c r="A28" s="18" t="s">
        <v>37</v>
      </c>
      <c r="B28" s="49">
        <v>52837054.460000046</v>
      </c>
      <c r="C28" s="49">
        <v>65622934.05000011</v>
      </c>
      <c r="D28" s="49">
        <v>59350083.06000001</v>
      </c>
      <c r="E28" s="53">
        <v>47256452.44999971</v>
      </c>
      <c r="F28" s="53">
        <v>102838720.57373619</v>
      </c>
      <c r="G28" s="53">
        <v>144637825.64999998</v>
      </c>
      <c r="H28" s="53">
        <v>87443573.7600001</v>
      </c>
      <c r="I28" s="53">
        <v>70172680.15000013</v>
      </c>
      <c r="J28" s="53">
        <v>75581026.0200001</v>
      </c>
      <c r="K28" s="53">
        <v>76267014.76000023</v>
      </c>
      <c r="L28" s="53">
        <v>59028511.589999825</v>
      </c>
      <c r="M28" s="53">
        <v>211735207.40999973</v>
      </c>
      <c r="N28" s="45">
        <f t="shared" si="2"/>
        <v>1052771083.9337361</v>
      </c>
      <c r="O28" s="20"/>
    </row>
    <row r="29" spans="2:13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21" t="s">
        <v>48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21" t="s">
        <v>49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2" ht="12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</sheetData>
  <sheetProtection sheet="1"/>
  <mergeCells count="3"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portrait" r:id="rId2"/>
  <ignoredErrors>
    <ignoredError sqref="N16:N2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="80" zoomScaleNormal="80" zoomScalePageLayoutView="0" workbookViewId="0" topLeftCell="A1">
      <selection activeCell="A1" sqref="A1"/>
    </sheetView>
  </sheetViews>
  <sheetFormatPr defaultColWidth="46.8515625" defaultRowHeight="15"/>
  <cols>
    <col min="1" max="1" width="32.00390625" style="3" customWidth="1"/>
    <col min="2" max="2" width="17.28125" style="3" customWidth="1"/>
    <col min="3" max="3" width="17.421875" style="3" bestFit="1" customWidth="1"/>
    <col min="4" max="13" width="18.57421875" style="3" bestFit="1" customWidth="1"/>
    <col min="14" max="14" width="19.57421875" style="3" bestFit="1" customWidth="1"/>
    <col min="15" max="104" width="46.8515625" style="5" customWidth="1"/>
    <col min="105" max="16384" width="46.8515625" style="3" customWidth="1"/>
  </cols>
  <sheetData>
    <row r="1" spans="2:14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54" t="s">
        <v>32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2.75">
      <c r="A9" s="54" t="s">
        <v>35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>
      <c r="A10" s="54" t="s">
        <v>34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3.5" thickBo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3.5" thickBot="1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  <c r="L12" s="2" t="s">
        <v>12</v>
      </c>
      <c r="M12" s="2" t="s">
        <v>13</v>
      </c>
      <c r="N12" s="2" t="s">
        <v>14</v>
      </c>
    </row>
    <row r="13" spans="1:15" ht="13.5" thickBot="1">
      <c r="A13" s="10" t="s">
        <v>15</v>
      </c>
      <c r="B13" s="41">
        <f aca="true" t="shared" si="0" ref="B13:N13">+B15+B16+B19+B22+B27</f>
        <v>9160513677.38</v>
      </c>
      <c r="C13" s="41">
        <f t="shared" si="0"/>
        <v>8999294187.19</v>
      </c>
      <c r="D13" s="41">
        <f t="shared" si="0"/>
        <v>14276659836.520002</v>
      </c>
      <c r="E13" s="41">
        <f t="shared" si="0"/>
        <v>12533665974.39</v>
      </c>
      <c r="F13" s="41">
        <f t="shared" si="0"/>
        <v>10016758571.039997</v>
      </c>
      <c r="G13" s="41">
        <f t="shared" si="0"/>
        <v>12457496315.36</v>
      </c>
      <c r="H13" s="41">
        <f t="shared" si="0"/>
        <v>12022731283.87</v>
      </c>
      <c r="I13" s="41">
        <f t="shared" si="0"/>
        <v>12443628307.05</v>
      </c>
      <c r="J13" s="41">
        <f t="shared" si="0"/>
        <v>13059836399.57</v>
      </c>
      <c r="K13" s="41">
        <f t="shared" si="0"/>
        <v>12332574689.33</v>
      </c>
      <c r="L13" s="41">
        <f t="shared" si="0"/>
        <v>14074962053.61</v>
      </c>
      <c r="M13" s="41">
        <f t="shared" si="0"/>
        <v>16063977338.980001</v>
      </c>
      <c r="N13" s="42">
        <f t="shared" si="0"/>
        <v>147442098634.29</v>
      </c>
      <c r="O13" s="24"/>
    </row>
    <row r="14" spans="1:14" ht="12.75">
      <c r="A14" s="12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4"/>
    </row>
    <row r="15" spans="1:15" ht="12.75">
      <c r="A15" s="15" t="s">
        <v>39</v>
      </c>
      <c r="B15" s="47">
        <v>1636095962.5699997</v>
      </c>
      <c r="C15" s="47">
        <v>1587619875.1999998</v>
      </c>
      <c r="D15" s="47">
        <v>6561138058.210001</v>
      </c>
      <c r="E15" s="47">
        <v>4647415254.919999</v>
      </c>
      <c r="F15" s="47">
        <v>1688358590.7999995</v>
      </c>
      <c r="G15" s="47">
        <v>2997950423.2000003</v>
      </c>
      <c r="H15" s="47">
        <v>2835340195.5799994</v>
      </c>
      <c r="I15" s="47">
        <v>2895367961.9900002</v>
      </c>
      <c r="J15" s="47">
        <v>3119628117.2999997</v>
      </c>
      <c r="K15" s="47">
        <v>2829938598.09</v>
      </c>
      <c r="L15" s="47">
        <v>2986162669.4</v>
      </c>
      <c r="M15" s="47">
        <v>2985329551.57</v>
      </c>
      <c r="N15" s="43">
        <f>+SUM(B15:M15)</f>
        <v>36770345258.83</v>
      </c>
      <c r="O15" s="20"/>
    </row>
    <row r="16" spans="1:15" ht="12.75">
      <c r="A16" s="15" t="s">
        <v>38</v>
      </c>
      <c r="B16" s="47">
        <f>+SUM(B17:B18)</f>
        <v>5839530487.150001</v>
      </c>
      <c r="C16" s="47">
        <f aca="true" t="shared" si="1" ref="C16:M16">+SUM(C17:C18)</f>
        <v>5876506656.470001</v>
      </c>
      <c r="D16" s="47">
        <f t="shared" si="1"/>
        <v>5934697932.060001</v>
      </c>
      <c r="E16" s="47">
        <f t="shared" si="1"/>
        <v>6193074763.57</v>
      </c>
      <c r="F16" s="47">
        <f t="shared" si="1"/>
        <v>6010782358.009999</v>
      </c>
      <c r="G16" s="47">
        <f t="shared" si="1"/>
        <v>7296622468.629999</v>
      </c>
      <c r="H16" s="47">
        <f t="shared" si="1"/>
        <v>6959930001.26</v>
      </c>
      <c r="I16" s="47">
        <f t="shared" si="1"/>
        <v>7136990780.73</v>
      </c>
      <c r="J16" s="47">
        <f t="shared" si="1"/>
        <v>7725527778.200001</v>
      </c>
      <c r="K16" s="47">
        <f t="shared" si="1"/>
        <v>7288744596.190001</v>
      </c>
      <c r="L16" s="47">
        <f t="shared" si="1"/>
        <v>8392800674.1865015</v>
      </c>
      <c r="M16" s="47">
        <f t="shared" si="1"/>
        <v>9692735774.2</v>
      </c>
      <c r="N16" s="43">
        <f>+N17+N18</f>
        <v>84347944270.65651</v>
      </c>
      <c r="O16" s="20"/>
    </row>
    <row r="17" spans="1:15" ht="12.75">
      <c r="A17" s="12" t="s">
        <v>16</v>
      </c>
      <c r="B17" s="48">
        <v>4576018535.000001</v>
      </c>
      <c r="C17" s="48">
        <v>4555241830.650001</v>
      </c>
      <c r="D17" s="48">
        <v>4455812277.420001</v>
      </c>
      <c r="E17" s="48">
        <v>5002341741.32</v>
      </c>
      <c r="F17" s="48">
        <v>4380356265.0199995</v>
      </c>
      <c r="G17" s="48">
        <v>5660184199.4</v>
      </c>
      <c r="H17" s="48">
        <v>5317520868.42</v>
      </c>
      <c r="I17" s="48">
        <v>5381161162.809999</v>
      </c>
      <c r="J17" s="48">
        <v>5911646980.460001</v>
      </c>
      <c r="K17" s="48">
        <v>5709559075.950001</v>
      </c>
      <c r="L17" s="48">
        <v>6431163912.2300005</v>
      </c>
      <c r="M17" s="48">
        <v>7853421268.090001</v>
      </c>
      <c r="N17" s="44">
        <f aca="true" t="shared" si="2" ref="N17:N27">+SUM(B17:M17)</f>
        <v>65234428116.770004</v>
      </c>
      <c r="O17" s="20"/>
    </row>
    <row r="18" spans="1:15" ht="12.75">
      <c r="A18" s="12" t="s">
        <v>17</v>
      </c>
      <c r="B18" s="48">
        <v>1263511952.1499999</v>
      </c>
      <c r="C18" s="48">
        <v>1321264825.8200002</v>
      </c>
      <c r="D18" s="48">
        <v>1478885654.6399999</v>
      </c>
      <c r="E18" s="48">
        <v>1190733022.2499998</v>
      </c>
      <c r="F18" s="48">
        <v>1630426092.99</v>
      </c>
      <c r="G18" s="48">
        <v>1636438269.23</v>
      </c>
      <c r="H18" s="48">
        <v>1642409132.84</v>
      </c>
      <c r="I18" s="48">
        <v>1755829617.92</v>
      </c>
      <c r="J18" s="48">
        <v>1813880797.74</v>
      </c>
      <c r="K18" s="48">
        <v>1579185520.2400002</v>
      </c>
      <c r="L18" s="48">
        <v>1961636761.9565012</v>
      </c>
      <c r="M18" s="48">
        <v>1839314506.1100001</v>
      </c>
      <c r="N18" s="44">
        <f t="shared" si="2"/>
        <v>19113516153.8865</v>
      </c>
      <c r="O18" s="20"/>
    </row>
    <row r="19" spans="1:15" ht="12.75">
      <c r="A19" s="15" t="s">
        <v>18</v>
      </c>
      <c r="B19" s="47">
        <f>+SUM(B20:B21)</f>
        <v>1009798716.52</v>
      </c>
      <c r="C19" s="47">
        <f aca="true" t="shared" si="3" ref="C19:M19">+SUM(C20:C21)</f>
        <v>1045322108.23</v>
      </c>
      <c r="D19" s="47">
        <f t="shared" si="3"/>
        <v>1137049388.57</v>
      </c>
      <c r="E19" s="47">
        <f t="shared" si="3"/>
        <v>885275611.93</v>
      </c>
      <c r="F19" s="47">
        <f t="shared" si="3"/>
        <v>1257034702.8599997</v>
      </c>
      <c r="G19" s="47">
        <f t="shared" si="3"/>
        <v>1273232718.4900002</v>
      </c>
      <c r="H19" s="47">
        <f t="shared" si="3"/>
        <v>1275388994.1100001</v>
      </c>
      <c r="I19" s="47">
        <f t="shared" si="3"/>
        <v>1407770387.33</v>
      </c>
      <c r="J19" s="47">
        <f t="shared" si="3"/>
        <v>1431788234.67</v>
      </c>
      <c r="K19" s="47">
        <f t="shared" si="3"/>
        <v>1234191600.51</v>
      </c>
      <c r="L19" s="47">
        <f t="shared" si="3"/>
        <v>1554013715.1258526</v>
      </c>
      <c r="M19" s="47">
        <f t="shared" si="3"/>
        <v>1506149489.7600002</v>
      </c>
      <c r="N19" s="43">
        <f>+N20+N21</f>
        <v>15017015668.105854</v>
      </c>
      <c r="O19" s="20"/>
    </row>
    <row r="20" spans="1:15" ht="12.75">
      <c r="A20" s="12" t="s">
        <v>19</v>
      </c>
      <c r="B20" s="48">
        <v>931451940.22</v>
      </c>
      <c r="C20" s="48">
        <v>964617135.39</v>
      </c>
      <c r="D20" s="48">
        <v>1040881979.7199999</v>
      </c>
      <c r="E20" s="48">
        <v>810543037.27</v>
      </c>
      <c r="F20" s="48">
        <v>1156857747.9899998</v>
      </c>
      <c r="G20" s="48">
        <v>1171438753.2300003</v>
      </c>
      <c r="H20" s="48">
        <v>1171037652.95</v>
      </c>
      <c r="I20" s="48">
        <v>1292711945.6399999</v>
      </c>
      <c r="J20" s="48">
        <v>1323050676.0800002</v>
      </c>
      <c r="K20" s="48">
        <v>1125657590.53</v>
      </c>
      <c r="L20" s="48">
        <v>1429052861.2735953</v>
      </c>
      <c r="M20" s="48">
        <v>1390550742.3500001</v>
      </c>
      <c r="N20" s="44">
        <f t="shared" si="2"/>
        <v>13807852062.643597</v>
      </c>
      <c r="O20" s="20"/>
    </row>
    <row r="21" spans="1:15" ht="12.75">
      <c r="A21" s="12" t="s">
        <v>20</v>
      </c>
      <c r="B21" s="48">
        <v>78346776.3</v>
      </c>
      <c r="C21" s="48">
        <v>80704972.84</v>
      </c>
      <c r="D21" s="48">
        <v>96167408.85</v>
      </c>
      <c r="E21" s="48">
        <v>74732574.66</v>
      </c>
      <c r="F21" s="48">
        <v>100176954.86999999</v>
      </c>
      <c r="G21" s="48">
        <v>101793965.26</v>
      </c>
      <c r="H21" s="48">
        <v>104351341.16000001</v>
      </c>
      <c r="I21" s="48">
        <v>115058441.69000003</v>
      </c>
      <c r="J21" s="48">
        <v>108737558.58999999</v>
      </c>
      <c r="K21" s="48">
        <v>108534009.98000002</v>
      </c>
      <c r="L21" s="48">
        <v>124960853.85225725</v>
      </c>
      <c r="M21" s="48">
        <v>115598747.41000001</v>
      </c>
      <c r="N21" s="44">
        <f t="shared" si="2"/>
        <v>1209163605.4622574</v>
      </c>
      <c r="O21" s="20"/>
    </row>
    <row r="22" spans="1:15" ht="12.75">
      <c r="A22" s="15" t="s">
        <v>21</v>
      </c>
      <c r="B22" s="47">
        <f>+SUM(B23:B26)</f>
        <v>608521482.56</v>
      </c>
      <c r="C22" s="47">
        <f aca="true" t="shared" si="4" ref="C22:M22">+SUM(C23:C26)</f>
        <v>428735000.55</v>
      </c>
      <c r="D22" s="47">
        <f t="shared" si="4"/>
        <v>569194012.4800001</v>
      </c>
      <c r="E22" s="47">
        <f t="shared" si="4"/>
        <v>733014598.81</v>
      </c>
      <c r="F22" s="47">
        <f t="shared" si="4"/>
        <v>749089669.2300001</v>
      </c>
      <c r="G22" s="47">
        <f t="shared" si="4"/>
        <v>797918921.5100001</v>
      </c>
      <c r="H22" s="47">
        <f t="shared" si="4"/>
        <v>748446150.4900001</v>
      </c>
      <c r="I22" s="47">
        <f t="shared" si="4"/>
        <v>743023488.4200001</v>
      </c>
      <c r="J22" s="47">
        <f t="shared" si="4"/>
        <v>683368612.5699999</v>
      </c>
      <c r="K22" s="47">
        <f t="shared" si="4"/>
        <v>746235759.6199999</v>
      </c>
      <c r="L22" s="47">
        <f t="shared" si="4"/>
        <v>857504966.3399999</v>
      </c>
      <c r="M22" s="47">
        <f t="shared" si="4"/>
        <v>1511468676.78</v>
      </c>
      <c r="N22" s="43">
        <f>+SUM(N23:N26)</f>
        <v>9176521339.359999</v>
      </c>
      <c r="O22" s="20"/>
    </row>
    <row r="23" spans="1:15" ht="12.75">
      <c r="A23" s="12" t="s">
        <v>22</v>
      </c>
      <c r="B23" s="48">
        <v>38779541.08</v>
      </c>
      <c r="C23" s="48">
        <v>25175391.339999996</v>
      </c>
      <c r="D23" s="48">
        <v>44174959.35</v>
      </c>
      <c r="E23" s="48">
        <v>190434623.23</v>
      </c>
      <c r="F23" s="48">
        <v>186777482.96000004</v>
      </c>
      <c r="G23" s="48">
        <v>179395247.57999998</v>
      </c>
      <c r="H23" s="48">
        <v>189354220.12</v>
      </c>
      <c r="I23" s="48">
        <v>234482216.38</v>
      </c>
      <c r="J23" s="48">
        <v>202667983.83999997</v>
      </c>
      <c r="K23" s="48">
        <v>210231434.7</v>
      </c>
      <c r="L23" s="48">
        <v>262512821.95999998</v>
      </c>
      <c r="M23" s="48">
        <v>998136757.8699999</v>
      </c>
      <c r="N23" s="44">
        <f t="shared" si="2"/>
        <v>2762122680.41</v>
      </c>
      <c r="O23" s="20"/>
    </row>
    <row r="24" spans="1:15" ht="12.75">
      <c r="A24" s="12" t="s">
        <v>23</v>
      </c>
      <c r="B24" s="48">
        <v>533418879.60999995</v>
      </c>
      <c r="C24" s="48">
        <v>368246478.51000005</v>
      </c>
      <c r="D24" s="48">
        <v>489164338.26000005</v>
      </c>
      <c r="E24" s="48">
        <v>514719604.09</v>
      </c>
      <c r="F24" s="48">
        <v>527562958.19</v>
      </c>
      <c r="G24" s="48">
        <v>590178707.86</v>
      </c>
      <c r="H24" s="48">
        <v>529703879.84000003</v>
      </c>
      <c r="I24" s="48">
        <v>477845984.83000004</v>
      </c>
      <c r="J24" s="48">
        <v>452877947.73</v>
      </c>
      <c r="K24" s="48">
        <v>501999544.61</v>
      </c>
      <c r="L24" s="48">
        <v>544901871.3000001</v>
      </c>
      <c r="M24" s="48">
        <v>480815685.5</v>
      </c>
      <c r="N24" s="44">
        <f t="shared" si="2"/>
        <v>6011435880.33</v>
      </c>
      <c r="O24" s="20"/>
    </row>
    <row r="25" spans="1:15" ht="12.75">
      <c r="A25" s="12" t="s">
        <v>25</v>
      </c>
      <c r="B25" s="48">
        <v>15376003.84</v>
      </c>
      <c r="C25" s="48">
        <v>16264495.319999998</v>
      </c>
      <c r="D25" s="48">
        <v>20419800.279999997</v>
      </c>
      <c r="E25" s="48">
        <v>14448449.64</v>
      </c>
      <c r="F25" s="48">
        <v>23258967.97</v>
      </c>
      <c r="G25" s="48">
        <v>19617074.63</v>
      </c>
      <c r="H25" s="48">
        <v>20607201.570000004</v>
      </c>
      <c r="I25" s="48">
        <v>24218294.49</v>
      </c>
      <c r="J25" s="48">
        <v>21596039.72</v>
      </c>
      <c r="K25" s="48">
        <v>28018951.919999998</v>
      </c>
      <c r="L25" s="48">
        <v>43072379.89999999</v>
      </c>
      <c r="M25" s="48">
        <v>26573790.68</v>
      </c>
      <c r="N25" s="44">
        <f t="shared" si="2"/>
        <v>273471449.96</v>
      </c>
      <c r="O25" s="20"/>
    </row>
    <row r="26" spans="1:15" ht="12.75">
      <c r="A26" s="12" t="s">
        <v>26</v>
      </c>
      <c r="B26" s="48">
        <v>20947058.03</v>
      </c>
      <c r="C26" s="48">
        <v>19048635.380000003</v>
      </c>
      <c r="D26" s="48">
        <v>15434914.59</v>
      </c>
      <c r="E26" s="48">
        <v>13411921.849999998</v>
      </c>
      <c r="F26" s="48">
        <v>11490260.110000001</v>
      </c>
      <c r="G26" s="48">
        <v>8727891.44</v>
      </c>
      <c r="H26" s="48">
        <v>8780848.96</v>
      </c>
      <c r="I26" s="48">
        <v>6476992.72</v>
      </c>
      <c r="J26" s="48">
        <v>6226641.279999999</v>
      </c>
      <c r="K26" s="48">
        <v>5985828.39</v>
      </c>
      <c r="L26" s="48">
        <v>7017893.18</v>
      </c>
      <c r="M26" s="48">
        <v>5942442.73</v>
      </c>
      <c r="N26" s="44">
        <f t="shared" si="2"/>
        <v>129491328.65999998</v>
      </c>
      <c r="O26" s="20"/>
    </row>
    <row r="27" spans="1:15" ht="13.5" thickBot="1">
      <c r="A27" s="18" t="s">
        <v>37</v>
      </c>
      <c r="B27" s="49">
        <v>66567028.58</v>
      </c>
      <c r="C27" s="49">
        <v>61110546.74000068</v>
      </c>
      <c r="D27" s="49">
        <v>74580445.20000115</v>
      </c>
      <c r="E27" s="49">
        <v>74885745.1600008</v>
      </c>
      <c r="F27" s="49">
        <v>311493250.1400001</v>
      </c>
      <c r="G27" s="49">
        <v>91771783.52999978</v>
      </c>
      <c r="H27" s="49">
        <v>203625942.4300004</v>
      </c>
      <c r="I27" s="49">
        <v>260475688.58000064</v>
      </c>
      <c r="J27" s="49">
        <v>99523656.82999973</v>
      </c>
      <c r="K27" s="49">
        <v>233464134.91999993</v>
      </c>
      <c r="L27" s="49">
        <v>284480028.55764604</v>
      </c>
      <c r="M27" s="49">
        <v>368293846.67000014</v>
      </c>
      <c r="N27" s="45">
        <f t="shared" si="2"/>
        <v>2130272097.337649</v>
      </c>
      <c r="O27" s="20"/>
    </row>
    <row r="28" spans="2:13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5" ht="12.75">
      <c r="A29" s="21" t="s">
        <v>48</v>
      </c>
      <c r="C29" s="4"/>
      <c r="E29" s="4"/>
    </row>
    <row r="30" spans="1:12" ht="12.75">
      <c r="A30" s="21" t="s">
        <v>49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</sheetData>
  <sheetProtection sheet="1"/>
  <mergeCells count="3">
    <mergeCell ref="A8:N8"/>
    <mergeCell ref="A9:N9"/>
    <mergeCell ref="A10:N10"/>
  </mergeCells>
  <printOptions/>
  <pageMargins left="0.7" right="0.7" top="0.75" bottom="0.75" header="0.3" footer="0.3"/>
  <pageSetup orientation="portrait" paperSize="9"/>
  <ignoredErrors>
    <ignoredError sqref="B16:M22" formulaRange="1"/>
    <ignoredError sqref="N16:N22" formula="1" formulaRange="1"/>
    <ignoredError sqref="N2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="80" zoomScaleNormal="80" zoomScalePageLayoutView="0" workbookViewId="0" topLeftCell="A1">
      <selection activeCell="A1" sqref="A1"/>
    </sheetView>
  </sheetViews>
  <sheetFormatPr defaultColWidth="32.00390625" defaultRowHeight="15"/>
  <cols>
    <col min="1" max="1" width="32.00390625" style="3" customWidth="1"/>
    <col min="2" max="2" width="18.140625" style="3" customWidth="1"/>
    <col min="3" max="13" width="18.57421875" style="3" bestFit="1" customWidth="1"/>
    <col min="14" max="14" width="19.57421875" style="3" bestFit="1" customWidth="1"/>
    <col min="15" max="104" width="32.00390625" style="5" customWidth="1"/>
    <col min="105" max="16384" width="32.00390625" style="3" customWidth="1"/>
  </cols>
  <sheetData>
    <row r="1" spans="2:14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54" t="s">
        <v>32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2.75">
      <c r="A9" s="54" t="s">
        <v>40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>
      <c r="A10" s="54" t="s">
        <v>34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3.5" thickBo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3.5" thickBot="1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  <c r="L12" s="2" t="s">
        <v>12</v>
      </c>
      <c r="M12" s="2" t="s">
        <v>13</v>
      </c>
      <c r="N12" s="2" t="s">
        <v>14</v>
      </c>
    </row>
    <row r="13" spans="1:15" ht="13.5" thickBot="1">
      <c r="A13" s="10" t="s">
        <v>15</v>
      </c>
      <c r="B13" s="41">
        <f aca="true" t="shared" si="0" ref="B13:N13">+B15+B16+B19+B22+B27</f>
        <v>11758238132.539999</v>
      </c>
      <c r="C13" s="41">
        <f t="shared" si="0"/>
        <v>11924696873.876894</v>
      </c>
      <c r="D13" s="41">
        <f t="shared" si="0"/>
        <v>19160959480.703003</v>
      </c>
      <c r="E13" s="41">
        <f t="shared" si="0"/>
        <v>15841548856.190002</v>
      </c>
      <c r="F13" s="41">
        <f t="shared" si="0"/>
        <v>13305681449.51</v>
      </c>
      <c r="G13" s="41">
        <f t="shared" si="0"/>
        <v>16239105679.150002</v>
      </c>
      <c r="H13" s="41">
        <f t="shared" si="0"/>
        <v>15394573590.460003</v>
      </c>
      <c r="I13" s="41">
        <f t="shared" si="0"/>
        <v>16107892752.27</v>
      </c>
      <c r="J13" s="41">
        <f t="shared" si="0"/>
        <v>16679456300.09</v>
      </c>
      <c r="K13" s="41">
        <f t="shared" si="0"/>
        <v>16973078979.4</v>
      </c>
      <c r="L13" s="41">
        <f t="shared" si="0"/>
        <v>18153390139.26</v>
      </c>
      <c r="M13" s="41">
        <f t="shared" si="0"/>
        <v>20800856055.68</v>
      </c>
      <c r="N13" s="42">
        <f t="shared" si="0"/>
        <v>192339478289.12988</v>
      </c>
      <c r="O13" s="24"/>
    </row>
    <row r="14" spans="1:14" ht="12.7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</row>
    <row r="15" spans="1:15" ht="12.75">
      <c r="A15" s="15" t="s">
        <v>39</v>
      </c>
      <c r="B15" s="16">
        <v>2231789499.85</v>
      </c>
      <c r="C15" s="16">
        <v>1921707031.8200004</v>
      </c>
      <c r="D15" s="16">
        <v>8742993175.750002</v>
      </c>
      <c r="E15" s="16">
        <v>5507261268.81</v>
      </c>
      <c r="F15" s="16">
        <v>2115446449.4300003</v>
      </c>
      <c r="G15" s="16">
        <v>4065406640.18</v>
      </c>
      <c r="H15" s="16">
        <v>3903008871.9500003</v>
      </c>
      <c r="I15" s="16">
        <v>3753884234.0100007</v>
      </c>
      <c r="J15" s="16">
        <v>4146698829.2500005</v>
      </c>
      <c r="K15" s="16">
        <v>3800385254.44</v>
      </c>
      <c r="L15" s="16">
        <v>3626832171.62</v>
      </c>
      <c r="M15" s="16">
        <v>4043814170.98</v>
      </c>
      <c r="N15" s="43">
        <f>+SUM(B15:M15)</f>
        <v>47859227598.09002</v>
      </c>
      <c r="O15" s="20"/>
    </row>
    <row r="16" spans="1:15" ht="12.75">
      <c r="A16" s="15" t="s">
        <v>38</v>
      </c>
      <c r="B16" s="16">
        <f>+SUM(B17:B18)</f>
        <v>7386889694.322459</v>
      </c>
      <c r="C16" s="16">
        <f aca="true" t="shared" si="1" ref="C16:M16">+SUM(C17:C18)</f>
        <v>7977262959.488908</v>
      </c>
      <c r="D16" s="16">
        <f t="shared" si="1"/>
        <v>8019376512.8485775</v>
      </c>
      <c r="E16" s="16">
        <f t="shared" si="1"/>
        <v>7910558349.866601</v>
      </c>
      <c r="F16" s="16">
        <f t="shared" si="1"/>
        <v>8765523175.270702</v>
      </c>
      <c r="G16" s="16">
        <f t="shared" si="1"/>
        <v>9555089345.512033</v>
      </c>
      <c r="H16" s="16">
        <f t="shared" si="1"/>
        <v>8618304918.389164</v>
      </c>
      <c r="I16" s="16">
        <f t="shared" si="1"/>
        <v>9629690954.970709</v>
      </c>
      <c r="J16" s="16">
        <f t="shared" si="1"/>
        <v>9747663735.52661</v>
      </c>
      <c r="K16" s="16">
        <f t="shared" si="1"/>
        <v>9837706013.58199</v>
      </c>
      <c r="L16" s="16">
        <f t="shared" si="1"/>
        <v>11266121955.890524</v>
      </c>
      <c r="M16" s="16">
        <f t="shared" si="1"/>
        <v>12387481876.128803</v>
      </c>
      <c r="N16" s="43">
        <f>+N17+N18</f>
        <v>111101669491.79707</v>
      </c>
      <c r="O16" s="20"/>
    </row>
    <row r="17" spans="1:15" ht="12.75">
      <c r="A17" s="12" t="s">
        <v>16</v>
      </c>
      <c r="B17" s="17">
        <v>5895373054.479999</v>
      </c>
      <c r="C17" s="17">
        <v>6382374231.06</v>
      </c>
      <c r="D17" s="17">
        <v>6123254092.8</v>
      </c>
      <c r="E17" s="17">
        <v>6317993678.490001</v>
      </c>
      <c r="F17" s="17">
        <v>6852191545.120001</v>
      </c>
      <c r="G17" s="17">
        <v>7793636872.340001</v>
      </c>
      <c r="H17" s="17">
        <v>6849655303.870001</v>
      </c>
      <c r="I17" s="17">
        <v>7618257822.389999</v>
      </c>
      <c r="J17" s="17">
        <v>7882132581.749999</v>
      </c>
      <c r="K17" s="17">
        <v>7798072055.549999</v>
      </c>
      <c r="L17" s="17">
        <v>8984088108.239998</v>
      </c>
      <c r="M17" s="17">
        <v>10418483648.14</v>
      </c>
      <c r="N17" s="44">
        <f aca="true" t="shared" si="2" ref="N17:N27">+SUM(B17:M17)</f>
        <v>88915512994.23</v>
      </c>
      <c r="O17" s="20"/>
    </row>
    <row r="18" spans="1:15" ht="12.75">
      <c r="A18" s="12" t="s">
        <v>17</v>
      </c>
      <c r="B18" s="17">
        <v>1491516639.8424606</v>
      </c>
      <c r="C18" s="17">
        <v>1594888728.4289074</v>
      </c>
      <c r="D18" s="17">
        <v>1896122420.0485768</v>
      </c>
      <c r="E18" s="17">
        <v>1592564671.3766005</v>
      </c>
      <c r="F18" s="17">
        <v>1913331630.1507015</v>
      </c>
      <c r="G18" s="17">
        <v>1761452473.1720324</v>
      </c>
      <c r="H18" s="17">
        <v>1768649614.5191622</v>
      </c>
      <c r="I18" s="17">
        <v>2011433132.58071</v>
      </c>
      <c r="J18" s="17">
        <v>1865531153.7766101</v>
      </c>
      <c r="K18" s="17">
        <v>2039633958.0319898</v>
      </c>
      <c r="L18" s="17">
        <v>2282033847.6505265</v>
      </c>
      <c r="M18" s="17">
        <v>1968998227.988803</v>
      </c>
      <c r="N18" s="44">
        <f t="shared" si="2"/>
        <v>22186156497.56708</v>
      </c>
      <c r="O18" s="20"/>
    </row>
    <row r="19" spans="1:15" ht="12.75">
      <c r="A19" s="15" t="s">
        <v>18</v>
      </c>
      <c r="B19" s="16">
        <f>+SUM(B20:B21)</f>
        <v>1276580327.47525</v>
      </c>
      <c r="C19" s="16">
        <f aca="true" t="shared" si="3" ref="C19:M19">+SUM(C20:C21)</f>
        <v>1240849024.9779859</v>
      </c>
      <c r="D19" s="16">
        <f t="shared" si="3"/>
        <v>1576813115.8343263</v>
      </c>
      <c r="E19" s="16">
        <f t="shared" si="3"/>
        <v>1320922006.3671103</v>
      </c>
      <c r="F19" s="16">
        <f t="shared" si="3"/>
        <v>1584383226.946496</v>
      </c>
      <c r="G19" s="16">
        <f t="shared" si="3"/>
        <v>1474432380.0398383</v>
      </c>
      <c r="H19" s="16">
        <f t="shared" si="3"/>
        <v>1584654348.1054926</v>
      </c>
      <c r="I19" s="16">
        <f t="shared" si="3"/>
        <v>1728734480.8169227</v>
      </c>
      <c r="J19" s="16">
        <f t="shared" si="3"/>
        <v>1623640976.930938</v>
      </c>
      <c r="K19" s="16">
        <f t="shared" si="3"/>
        <v>1903420417.7254977</v>
      </c>
      <c r="L19" s="16">
        <f t="shared" si="3"/>
        <v>2019546558.4331264</v>
      </c>
      <c r="M19" s="16">
        <f t="shared" si="3"/>
        <v>1718263003.739228</v>
      </c>
      <c r="N19" s="43">
        <f>+N20+N21</f>
        <v>19052239867.392212</v>
      </c>
      <c r="O19" s="20"/>
    </row>
    <row r="20" spans="1:15" ht="12.75">
      <c r="A20" s="12" t="s">
        <v>19</v>
      </c>
      <c r="B20" s="17">
        <v>1182501325.5716515</v>
      </c>
      <c r="C20" s="17">
        <v>1144791690.1385894</v>
      </c>
      <c r="D20" s="17">
        <v>1459938151.2552311</v>
      </c>
      <c r="E20" s="17">
        <v>1228405225.938761</v>
      </c>
      <c r="F20" s="17">
        <v>1471564896.3007424</v>
      </c>
      <c r="G20" s="17">
        <v>1373045946.9240565</v>
      </c>
      <c r="H20" s="17">
        <v>1473116800.2142706</v>
      </c>
      <c r="I20" s="17">
        <v>1606922617.7891734</v>
      </c>
      <c r="J20" s="17">
        <v>1521795225.3108027</v>
      </c>
      <c r="K20" s="17">
        <v>1784827645.9872017</v>
      </c>
      <c r="L20" s="17">
        <v>1889511189.5140872</v>
      </c>
      <c r="M20" s="17">
        <v>1613935612.6706011</v>
      </c>
      <c r="N20" s="44">
        <f t="shared" si="2"/>
        <v>17750356327.61517</v>
      </c>
      <c r="O20" s="20"/>
    </row>
    <row r="21" spans="1:15" ht="12.75">
      <c r="A21" s="12" t="s">
        <v>20</v>
      </c>
      <c r="B21" s="17">
        <v>94079001.90359858</v>
      </c>
      <c r="C21" s="17">
        <v>96057334.8393964</v>
      </c>
      <c r="D21" s="17">
        <v>116874964.5790952</v>
      </c>
      <c r="E21" s="17">
        <v>92516780.4283492</v>
      </c>
      <c r="F21" s="17">
        <v>112818330.64575355</v>
      </c>
      <c r="G21" s="17">
        <v>101386433.11578184</v>
      </c>
      <c r="H21" s="17">
        <v>111537547.8912221</v>
      </c>
      <c r="I21" s="17">
        <v>121811863.02774931</v>
      </c>
      <c r="J21" s="17">
        <v>101845751.62013526</v>
      </c>
      <c r="K21" s="17">
        <v>118592771.7382961</v>
      </c>
      <c r="L21" s="17">
        <v>130035368.91903926</v>
      </c>
      <c r="M21" s="17">
        <v>104327391.06862687</v>
      </c>
      <c r="N21" s="44">
        <f t="shared" si="2"/>
        <v>1301883539.7770438</v>
      </c>
      <c r="O21" s="20"/>
    </row>
    <row r="22" spans="1:15" ht="12.75">
      <c r="A22" s="15" t="s">
        <v>21</v>
      </c>
      <c r="B22" s="16">
        <f>+SUM(B23:B26)</f>
        <v>796749146.28</v>
      </c>
      <c r="C22" s="16">
        <f aca="true" t="shared" si="4" ref="C22:M22">+SUM(C23:C26)</f>
        <v>628745376.74</v>
      </c>
      <c r="D22" s="16">
        <f t="shared" si="4"/>
        <v>719402078.76</v>
      </c>
      <c r="E22" s="16">
        <f t="shared" si="4"/>
        <v>978907371.37</v>
      </c>
      <c r="F22" s="16">
        <f t="shared" si="4"/>
        <v>729565212.73</v>
      </c>
      <c r="G22" s="16">
        <f t="shared" si="4"/>
        <v>852897299.59</v>
      </c>
      <c r="H22" s="16">
        <f t="shared" si="4"/>
        <v>934811464.4999999</v>
      </c>
      <c r="I22" s="16">
        <f t="shared" si="4"/>
        <v>871364441.6400001</v>
      </c>
      <c r="J22" s="16">
        <f t="shared" si="4"/>
        <v>884655017.73</v>
      </c>
      <c r="K22" s="16">
        <f t="shared" si="4"/>
        <v>1233109615.27</v>
      </c>
      <c r="L22" s="16">
        <f t="shared" si="4"/>
        <v>1012086282.2399999</v>
      </c>
      <c r="M22" s="16">
        <f t="shared" si="4"/>
        <v>2054966934.08</v>
      </c>
      <c r="N22" s="43">
        <f>+SUM(N23:N26)</f>
        <v>11697260240.929998</v>
      </c>
      <c r="O22" s="20"/>
    </row>
    <row r="23" spans="1:15" ht="12.75">
      <c r="A23" s="12" t="s">
        <v>22</v>
      </c>
      <c r="B23" s="17">
        <v>50835330.480000004</v>
      </c>
      <c r="C23" s="17">
        <v>51179182.72</v>
      </c>
      <c r="D23" s="17">
        <v>68496711.72</v>
      </c>
      <c r="E23" s="17">
        <v>231394231.52</v>
      </c>
      <c r="F23" s="17">
        <v>213299770.45999998</v>
      </c>
      <c r="G23" s="17">
        <v>250109254.99</v>
      </c>
      <c r="H23" s="17">
        <v>262946444.29</v>
      </c>
      <c r="I23" s="17">
        <v>312000874.2</v>
      </c>
      <c r="J23" s="17">
        <v>216690386.34</v>
      </c>
      <c r="K23" s="17">
        <v>286231681.06</v>
      </c>
      <c r="L23" s="17">
        <v>335806499.13</v>
      </c>
      <c r="M23" s="17">
        <v>1262940832.05</v>
      </c>
      <c r="N23" s="44">
        <f t="shared" si="2"/>
        <v>3541931198.96</v>
      </c>
      <c r="O23" s="20"/>
    </row>
    <row r="24" spans="1:15" ht="12.75">
      <c r="A24" s="12" t="s">
        <v>23</v>
      </c>
      <c r="B24" s="17">
        <v>717301316.64</v>
      </c>
      <c r="C24" s="17">
        <v>543734621.27</v>
      </c>
      <c r="D24" s="17">
        <v>613009320.24</v>
      </c>
      <c r="E24" s="17">
        <v>721306964.9200001</v>
      </c>
      <c r="F24" s="17">
        <v>486780991.68</v>
      </c>
      <c r="G24" s="17">
        <v>567319035</v>
      </c>
      <c r="H24" s="17">
        <v>631528409.3399999</v>
      </c>
      <c r="I24" s="17">
        <v>515513340.78</v>
      </c>
      <c r="J24" s="17">
        <v>632194605.6</v>
      </c>
      <c r="K24" s="17">
        <v>904979921.63</v>
      </c>
      <c r="L24" s="17">
        <v>631944787.31</v>
      </c>
      <c r="M24" s="17">
        <v>739931678.2299999</v>
      </c>
      <c r="N24" s="44">
        <f t="shared" si="2"/>
        <v>7705544992.639999</v>
      </c>
      <c r="O24" s="20"/>
    </row>
    <row r="25" spans="1:15" ht="12.75">
      <c r="A25" s="12" t="s">
        <v>25</v>
      </c>
      <c r="B25" s="17">
        <v>21140463.86</v>
      </c>
      <c r="C25" s="17">
        <v>27678534.14</v>
      </c>
      <c r="D25" s="17">
        <v>31695905.369999994</v>
      </c>
      <c r="E25" s="17">
        <v>19237114.8</v>
      </c>
      <c r="F25" s="17">
        <v>21717774.84</v>
      </c>
      <c r="G25" s="17">
        <v>28298436.189999998</v>
      </c>
      <c r="H25" s="17">
        <v>23995041.92</v>
      </c>
      <c r="I25" s="17">
        <v>35117117.339999996</v>
      </c>
      <c r="J25" s="17">
        <v>28307755.620000005</v>
      </c>
      <c r="K25" s="17">
        <v>34447948.580000006</v>
      </c>
      <c r="L25" s="17">
        <v>31684674.309999995</v>
      </c>
      <c r="M25" s="17">
        <v>42832859.92</v>
      </c>
      <c r="N25" s="44">
        <f t="shared" si="2"/>
        <v>346153626.89000005</v>
      </c>
      <c r="O25" s="20"/>
    </row>
    <row r="26" spans="1:15" ht="12.75">
      <c r="A26" s="12" t="s">
        <v>26</v>
      </c>
      <c r="B26" s="17">
        <v>7472035.3</v>
      </c>
      <c r="C26" s="17">
        <v>6153038.61</v>
      </c>
      <c r="D26" s="17">
        <v>6200141.430000001</v>
      </c>
      <c r="E26" s="17">
        <v>6969060.129999999</v>
      </c>
      <c r="F26" s="17">
        <v>7766675.75</v>
      </c>
      <c r="G26" s="17">
        <v>7170573.409999999</v>
      </c>
      <c r="H26" s="17">
        <v>16341568.95</v>
      </c>
      <c r="I26" s="17">
        <v>8733109.32</v>
      </c>
      <c r="J26" s="17">
        <v>7462270.17</v>
      </c>
      <c r="K26" s="17">
        <v>7450064</v>
      </c>
      <c r="L26" s="17">
        <v>12650321.489999998</v>
      </c>
      <c r="M26" s="17">
        <v>9261563.88</v>
      </c>
      <c r="N26" s="44">
        <f t="shared" si="2"/>
        <v>103630422.43999998</v>
      </c>
      <c r="O26" s="20"/>
    </row>
    <row r="27" spans="1:15" ht="13.5" thickBot="1">
      <c r="A27" s="18" t="s">
        <v>37</v>
      </c>
      <c r="B27" s="19">
        <v>66229464.61228894</v>
      </c>
      <c r="C27" s="19">
        <v>156132480.85</v>
      </c>
      <c r="D27" s="19">
        <v>102374597.51009694</v>
      </c>
      <c r="E27" s="19">
        <v>123899859.77628934</v>
      </c>
      <c r="F27" s="19">
        <v>110763385.13280274</v>
      </c>
      <c r="G27" s="19">
        <v>291280013.828129</v>
      </c>
      <c r="H27" s="19">
        <v>353793987.51534575</v>
      </c>
      <c r="I27" s="19">
        <v>124218640.83236796</v>
      </c>
      <c r="J27" s="19">
        <v>276797740.6524521</v>
      </c>
      <c r="K27" s="19">
        <v>198457678.382512</v>
      </c>
      <c r="L27" s="19">
        <v>228803171.0763476</v>
      </c>
      <c r="M27" s="19">
        <v>596330070.7519686</v>
      </c>
      <c r="N27" s="45">
        <f t="shared" si="2"/>
        <v>2629081090.920601</v>
      </c>
      <c r="O27" s="20"/>
    </row>
    <row r="28" spans="2:3" ht="12.75">
      <c r="B28" s="4"/>
      <c r="C28" s="4"/>
    </row>
    <row r="29" spans="1:13" ht="12.75">
      <c r="A29" s="21" t="s">
        <v>47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2" ht="12.75">
      <c r="A30" s="21" t="s">
        <v>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3" spans="2:8" ht="12.75">
      <c r="B33" s="23"/>
      <c r="C33" s="23"/>
      <c r="D33" s="23"/>
      <c r="E33" s="23"/>
      <c r="F33" s="23"/>
      <c r="G33" s="23"/>
      <c r="H33" s="23"/>
    </row>
  </sheetData>
  <sheetProtection sheet="1"/>
  <mergeCells count="3">
    <mergeCell ref="A8:N8"/>
    <mergeCell ref="A9:N9"/>
    <mergeCell ref="A10:N10"/>
  </mergeCells>
  <printOptions/>
  <pageMargins left="0.7" right="0.7" top="0.75" bottom="0.75" header="0.3" footer="0.3"/>
  <pageSetup orientation="portrait" paperSize="9"/>
  <ignoredErrors>
    <ignoredError sqref="B22:M22 B21:M21" formulaRange="1"/>
    <ignoredError sqref="N21:N22" formula="1" formulaRange="1"/>
    <ignoredError sqref="N16:N20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="80" zoomScaleNormal="80" zoomScalePageLayoutView="0" workbookViewId="0" topLeftCell="A1">
      <selection activeCell="A1" sqref="A1"/>
    </sheetView>
  </sheetViews>
  <sheetFormatPr defaultColWidth="28.421875" defaultRowHeight="15"/>
  <cols>
    <col min="1" max="1" width="31.7109375" style="3" customWidth="1"/>
    <col min="2" max="13" width="18.57421875" style="3" bestFit="1" customWidth="1"/>
    <col min="14" max="14" width="19.57421875" style="3" bestFit="1" customWidth="1"/>
    <col min="15" max="104" width="28.421875" style="5" customWidth="1"/>
    <col min="105" max="16384" width="28.421875" style="3" customWidth="1"/>
  </cols>
  <sheetData>
    <row r="1" spans="2:14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54" t="s">
        <v>32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2.75">
      <c r="A9" s="54" t="s">
        <v>41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>
      <c r="A10" s="54" t="s">
        <v>34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5" ht="13.5" thickBot="1">
      <c r="A11" s="6"/>
      <c r="B11" s="7"/>
      <c r="C11" s="7"/>
      <c r="D11" s="8"/>
      <c r="E11" s="8"/>
      <c r="F11" s="7"/>
      <c r="G11" s="7"/>
      <c r="H11" s="7"/>
      <c r="I11" s="7"/>
      <c r="J11" s="7"/>
      <c r="K11" s="7"/>
      <c r="L11" s="7"/>
      <c r="M11" s="7"/>
      <c r="N11" s="7"/>
      <c r="O11" s="9"/>
    </row>
    <row r="12" spans="1:15" ht="13.5" thickBot="1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  <c r="L12" s="2" t="s">
        <v>12</v>
      </c>
      <c r="M12" s="2" t="s">
        <v>13</v>
      </c>
      <c r="N12" s="2" t="s">
        <v>14</v>
      </c>
      <c r="O12" s="9"/>
    </row>
    <row r="13" spans="1:16" ht="13.5" thickBot="1">
      <c r="A13" s="10" t="s">
        <v>15</v>
      </c>
      <c r="B13" s="41">
        <f aca="true" t="shared" si="0" ref="B13:N13">+B15+B16+B19+B22+B27</f>
        <v>15339929411.130001</v>
      </c>
      <c r="C13" s="41">
        <f t="shared" si="0"/>
        <v>15251286631.899998</v>
      </c>
      <c r="D13" s="41">
        <f t="shared" si="0"/>
        <v>27689397127.489998</v>
      </c>
      <c r="E13" s="41">
        <f t="shared" si="0"/>
        <v>19872857230.6</v>
      </c>
      <c r="F13" s="41">
        <f t="shared" si="0"/>
        <v>19749745698.219997</v>
      </c>
      <c r="G13" s="41">
        <f t="shared" si="0"/>
        <v>22770647176.89</v>
      </c>
      <c r="H13" s="41">
        <f t="shared" si="0"/>
        <v>22238287707.9</v>
      </c>
      <c r="I13" s="41">
        <f t="shared" si="0"/>
        <v>24435507759.600002</v>
      </c>
      <c r="J13" s="41">
        <f t="shared" si="0"/>
        <v>24260311853.07</v>
      </c>
      <c r="K13" s="41">
        <f t="shared" si="0"/>
        <v>26385791032.19</v>
      </c>
      <c r="L13" s="41">
        <f t="shared" si="0"/>
        <v>27996490543.83</v>
      </c>
      <c r="M13" s="41">
        <f t="shared" si="0"/>
        <v>31260503698.309975</v>
      </c>
      <c r="N13" s="42">
        <f t="shared" si="0"/>
        <v>277250755871.13</v>
      </c>
      <c r="O13" s="20"/>
      <c r="P13" s="11"/>
    </row>
    <row r="14" spans="1:15" ht="12.7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9"/>
    </row>
    <row r="15" spans="1:16" ht="12.75">
      <c r="A15" s="15" t="s">
        <v>39</v>
      </c>
      <c r="B15" s="16">
        <v>3226190702.82</v>
      </c>
      <c r="C15" s="16">
        <v>2625377584.51</v>
      </c>
      <c r="D15" s="16">
        <v>15153107019.86</v>
      </c>
      <c r="E15" s="16">
        <v>5001555645.22</v>
      </c>
      <c r="F15" s="16">
        <v>3258055495.18</v>
      </c>
      <c r="G15" s="16">
        <v>5636081292.68</v>
      </c>
      <c r="H15" s="16">
        <v>5238007095.52</v>
      </c>
      <c r="I15" s="16">
        <v>5416073296.970003</v>
      </c>
      <c r="J15" s="16">
        <v>5830245169.71</v>
      </c>
      <c r="K15" s="16">
        <v>5548689592.11</v>
      </c>
      <c r="L15" s="16">
        <v>5716539095.32</v>
      </c>
      <c r="M15" s="16">
        <v>5773855059.1100235</v>
      </c>
      <c r="N15" s="43">
        <f>+SUM(B15:M15)</f>
        <v>68423777049.01003</v>
      </c>
      <c r="O15" s="9"/>
      <c r="P15" s="11"/>
    </row>
    <row r="16" spans="1:15" ht="12.75">
      <c r="A16" s="15" t="s">
        <v>38</v>
      </c>
      <c r="B16" s="16">
        <f>+SUM(B17:B18)</f>
        <v>9508004807.022774</v>
      </c>
      <c r="C16" s="16">
        <f aca="true" t="shared" si="1" ref="C16:M16">+SUM(C17:C18)</f>
        <v>10261559159.16011</v>
      </c>
      <c r="D16" s="16">
        <f t="shared" si="1"/>
        <v>9995081323.211056</v>
      </c>
      <c r="E16" s="16">
        <f t="shared" si="1"/>
        <v>11575893878.363598</v>
      </c>
      <c r="F16" s="16">
        <f t="shared" si="1"/>
        <v>12734229677.954565</v>
      </c>
      <c r="G16" s="16">
        <f t="shared" si="1"/>
        <v>13768316723.073526</v>
      </c>
      <c r="H16" s="16">
        <f t="shared" si="1"/>
        <v>13099885976.64852</v>
      </c>
      <c r="I16" s="16">
        <f t="shared" si="1"/>
        <v>14965613999.090971</v>
      </c>
      <c r="J16" s="16">
        <f t="shared" si="1"/>
        <v>14854052113.864262</v>
      </c>
      <c r="K16" s="16">
        <f t="shared" si="1"/>
        <v>16564555241.370441</v>
      </c>
      <c r="L16" s="16">
        <f t="shared" si="1"/>
        <v>18093059077.557076</v>
      </c>
      <c r="M16" s="16">
        <f t="shared" si="1"/>
        <v>19316869184.447216</v>
      </c>
      <c r="N16" s="43">
        <f>+N17+N18</f>
        <v>164737121161.7641</v>
      </c>
      <c r="O16" s="9"/>
    </row>
    <row r="17" spans="1:16" ht="12.75">
      <c r="A17" s="12" t="s">
        <v>16</v>
      </c>
      <c r="B17" s="17">
        <v>7772024228.09</v>
      </c>
      <c r="C17" s="17">
        <v>8340795194.190001</v>
      </c>
      <c r="D17" s="17">
        <v>8141019470.98</v>
      </c>
      <c r="E17" s="17">
        <v>9532285122.36</v>
      </c>
      <c r="F17" s="17">
        <v>10205097585.3</v>
      </c>
      <c r="G17" s="17">
        <v>11608531000.18</v>
      </c>
      <c r="H17" s="17">
        <v>10823806686.11</v>
      </c>
      <c r="I17" s="17">
        <v>12489223822.789999</v>
      </c>
      <c r="J17" s="17">
        <v>12636134284.03</v>
      </c>
      <c r="K17" s="17">
        <v>13901214583.94</v>
      </c>
      <c r="L17" s="17">
        <v>15921509754.62</v>
      </c>
      <c r="M17" s="17">
        <v>17202971528.21995</v>
      </c>
      <c r="N17" s="44">
        <f aca="true" t="shared" si="2" ref="N17:N27">+SUM(B17:M17)</f>
        <v>138574613260.80994</v>
      </c>
      <c r="O17" s="9"/>
      <c r="P17" s="11"/>
    </row>
    <row r="18" spans="1:15" ht="12.75">
      <c r="A18" s="12" t="s">
        <v>17</v>
      </c>
      <c r="B18" s="17">
        <v>1735980578.9327734</v>
      </c>
      <c r="C18" s="17">
        <v>1920763964.9701107</v>
      </c>
      <c r="D18" s="17">
        <v>1854061852.2310565</v>
      </c>
      <c r="E18" s="17">
        <v>2043608756.0035982</v>
      </c>
      <c r="F18" s="17">
        <v>2529132092.6545653</v>
      </c>
      <c r="G18" s="17">
        <v>2159785722.893526</v>
      </c>
      <c r="H18" s="17">
        <v>2276079290.5385184</v>
      </c>
      <c r="I18" s="17">
        <v>2476390176.3009715</v>
      </c>
      <c r="J18" s="17">
        <v>2217917829.8342605</v>
      </c>
      <c r="K18" s="17">
        <v>2663340657.430441</v>
      </c>
      <c r="L18" s="17">
        <v>2171549322.9370747</v>
      </c>
      <c r="M18" s="17">
        <v>2113897656.227263</v>
      </c>
      <c r="N18" s="44">
        <f t="shared" si="2"/>
        <v>26162507900.954163</v>
      </c>
      <c r="O18" s="9"/>
    </row>
    <row r="19" spans="1:15" ht="12.75">
      <c r="A19" s="15" t="s">
        <v>18</v>
      </c>
      <c r="B19" s="16">
        <f>+SUM(B20:B21)</f>
        <v>1512684082.3320122</v>
      </c>
      <c r="C19" s="16">
        <f aca="true" t="shared" si="3" ref="C19:M19">+SUM(C20:C21)</f>
        <v>1652559875.5698953</v>
      </c>
      <c r="D19" s="16">
        <f t="shared" si="3"/>
        <v>1549114297.345395</v>
      </c>
      <c r="E19" s="16">
        <f t="shared" si="3"/>
        <v>1845168124.969795</v>
      </c>
      <c r="F19" s="16">
        <f t="shared" si="3"/>
        <v>2280382500.0275908</v>
      </c>
      <c r="G19" s="16">
        <f t="shared" si="3"/>
        <v>2044228862.3684418</v>
      </c>
      <c r="H19" s="16">
        <f t="shared" si="3"/>
        <v>2193740629.384208</v>
      </c>
      <c r="I19" s="16">
        <f t="shared" si="3"/>
        <v>2549125338.155671</v>
      </c>
      <c r="J19" s="16">
        <f t="shared" si="3"/>
        <v>1985564022.8881197</v>
      </c>
      <c r="K19" s="16">
        <f t="shared" si="3"/>
        <v>2505648532.0903773</v>
      </c>
      <c r="L19" s="16">
        <f t="shared" si="3"/>
        <v>2097923729.9599998</v>
      </c>
      <c r="M19" s="16">
        <f t="shared" si="3"/>
        <v>1968763791.1981893</v>
      </c>
      <c r="N19" s="43">
        <f>+N20+N21</f>
        <v>24184903786.2897</v>
      </c>
      <c r="O19" s="9"/>
    </row>
    <row r="20" spans="1:15" ht="12.75">
      <c r="A20" s="12" t="s">
        <v>19</v>
      </c>
      <c r="B20" s="17">
        <v>1403453272.9894598</v>
      </c>
      <c r="C20" s="17">
        <v>1543539834.3634765</v>
      </c>
      <c r="D20" s="17">
        <v>1445677624.530416</v>
      </c>
      <c r="E20" s="17">
        <v>1728296449.518442</v>
      </c>
      <c r="F20" s="17">
        <v>2137113383.1363254</v>
      </c>
      <c r="G20" s="17">
        <v>1919933482.2684166</v>
      </c>
      <c r="H20" s="17">
        <v>2055727796.6244519</v>
      </c>
      <c r="I20" s="17">
        <v>2389582716.3861666</v>
      </c>
      <c r="J20" s="17">
        <v>1864065053.6639147</v>
      </c>
      <c r="K20" s="17">
        <v>2354562190.9508996</v>
      </c>
      <c r="L20" s="17">
        <v>1966252034.614856</v>
      </c>
      <c r="M20" s="17">
        <v>1847526946.6902363</v>
      </c>
      <c r="N20" s="44">
        <f t="shared" si="2"/>
        <v>22655730785.737064</v>
      </c>
      <c r="O20" s="9"/>
    </row>
    <row r="21" spans="1:15" ht="12.75">
      <c r="A21" s="12" t="s">
        <v>20</v>
      </c>
      <c r="B21" s="17">
        <v>109230809.34255251</v>
      </c>
      <c r="C21" s="17">
        <v>109020041.20641863</v>
      </c>
      <c r="D21" s="17">
        <v>103436672.81497918</v>
      </c>
      <c r="E21" s="17">
        <v>116871675.45135316</v>
      </c>
      <c r="F21" s="17">
        <v>143269116.89126533</v>
      </c>
      <c r="G21" s="17">
        <v>124295380.10002522</v>
      </c>
      <c r="H21" s="17">
        <v>138012832.75975642</v>
      </c>
      <c r="I21" s="17">
        <v>159542621.7695048</v>
      </c>
      <c r="J21" s="17">
        <v>121498969.22420514</v>
      </c>
      <c r="K21" s="17">
        <v>151086341.13947785</v>
      </c>
      <c r="L21" s="17">
        <v>131671695.3451439</v>
      </c>
      <c r="M21" s="17">
        <v>121236844.50795303</v>
      </c>
      <c r="N21" s="44">
        <f t="shared" si="2"/>
        <v>1529173000.552635</v>
      </c>
      <c r="O21" s="9"/>
    </row>
    <row r="22" spans="1:15" ht="12.75">
      <c r="A22" s="15" t="s">
        <v>21</v>
      </c>
      <c r="B22" s="16">
        <f>+SUM(B23:B26)</f>
        <v>988002197.45</v>
      </c>
      <c r="C22" s="16">
        <f aca="true" t="shared" si="4" ref="C22:M22">+SUM(C23:C26)</f>
        <v>594816067.3100001</v>
      </c>
      <c r="D22" s="16">
        <f t="shared" si="4"/>
        <v>741073719.3900001</v>
      </c>
      <c r="E22" s="16">
        <f t="shared" si="4"/>
        <v>1203467752.51</v>
      </c>
      <c r="F22" s="16">
        <f t="shared" si="4"/>
        <v>1297003777.3500001</v>
      </c>
      <c r="G22" s="16">
        <f t="shared" si="4"/>
        <v>1077817998.49</v>
      </c>
      <c r="H22" s="16">
        <f t="shared" si="4"/>
        <v>1316209518.2</v>
      </c>
      <c r="I22" s="16">
        <f t="shared" si="4"/>
        <v>1351863891.1399999</v>
      </c>
      <c r="J22" s="16">
        <f t="shared" si="4"/>
        <v>1419078756.21</v>
      </c>
      <c r="K22" s="16">
        <f t="shared" si="4"/>
        <v>1595209502.87</v>
      </c>
      <c r="L22" s="16">
        <f t="shared" si="4"/>
        <v>1709512979.25</v>
      </c>
      <c r="M22" s="16">
        <f t="shared" si="4"/>
        <v>3736988350.39</v>
      </c>
      <c r="N22" s="43">
        <f>+SUM(N23:N26)</f>
        <v>17031044510.56</v>
      </c>
      <c r="O22" s="9"/>
    </row>
    <row r="23" spans="1:16" ht="12.75">
      <c r="A23" s="12" t="s">
        <v>22</v>
      </c>
      <c r="B23" s="17">
        <v>47003937.699999996</v>
      </c>
      <c r="C23" s="17">
        <v>48431648.33</v>
      </c>
      <c r="D23" s="17">
        <v>80348004.84</v>
      </c>
      <c r="E23" s="17">
        <v>332069293.52</v>
      </c>
      <c r="F23" s="17">
        <v>392763522.64</v>
      </c>
      <c r="G23" s="17">
        <v>283936648.74</v>
      </c>
      <c r="H23" s="17">
        <v>363439479.62</v>
      </c>
      <c r="I23" s="17">
        <v>484448054.47</v>
      </c>
      <c r="J23" s="17">
        <v>377804644.31</v>
      </c>
      <c r="K23" s="17">
        <v>471864031.56</v>
      </c>
      <c r="L23" s="17">
        <v>609822362.37</v>
      </c>
      <c r="M23" s="17">
        <v>2482579297.8499994</v>
      </c>
      <c r="N23" s="44">
        <f t="shared" si="2"/>
        <v>5974510925.949999</v>
      </c>
      <c r="O23" s="9"/>
      <c r="P23" s="11"/>
    </row>
    <row r="24" spans="1:16" ht="12.75">
      <c r="A24" s="12" t="s">
        <v>23</v>
      </c>
      <c r="B24" s="17">
        <v>905734776.77</v>
      </c>
      <c r="C24" s="17">
        <v>502128380.61</v>
      </c>
      <c r="D24" s="17">
        <v>616391842.57</v>
      </c>
      <c r="E24" s="17">
        <v>812909141.53</v>
      </c>
      <c r="F24" s="17">
        <v>860433789.7</v>
      </c>
      <c r="G24" s="17">
        <v>751330801.56</v>
      </c>
      <c r="H24" s="17">
        <v>900587808.18</v>
      </c>
      <c r="I24" s="17">
        <v>818580725.6499999</v>
      </c>
      <c r="J24" s="17">
        <v>957321335.41</v>
      </c>
      <c r="K24" s="17">
        <v>1054202476.24</v>
      </c>
      <c r="L24" s="17">
        <v>1037951255.59</v>
      </c>
      <c r="M24" s="17">
        <v>1179377551.8700004</v>
      </c>
      <c r="N24" s="44">
        <f t="shared" si="2"/>
        <v>10396949885.68</v>
      </c>
      <c r="O24" s="9"/>
      <c r="P24" s="11"/>
    </row>
    <row r="25" spans="1:16" ht="12.75">
      <c r="A25" s="12" t="s">
        <v>25</v>
      </c>
      <c r="B25" s="17">
        <v>26802194.220000003</v>
      </c>
      <c r="C25" s="17">
        <v>35451639.199999996</v>
      </c>
      <c r="D25" s="17">
        <v>35415145.87</v>
      </c>
      <c r="E25" s="17">
        <v>38583248.32</v>
      </c>
      <c r="F25" s="17">
        <v>32732945.71</v>
      </c>
      <c r="G25" s="17">
        <v>33193609.69</v>
      </c>
      <c r="H25" s="17">
        <v>43327289.46</v>
      </c>
      <c r="I25" s="17">
        <v>38799657.37</v>
      </c>
      <c r="J25" s="17">
        <v>72895589.25</v>
      </c>
      <c r="K25" s="17">
        <v>58181078.28</v>
      </c>
      <c r="L25" s="17">
        <v>51528384.2</v>
      </c>
      <c r="M25" s="17">
        <v>62875615.28000004</v>
      </c>
      <c r="N25" s="44">
        <f t="shared" si="2"/>
        <v>529786396.85</v>
      </c>
      <c r="O25" s="9"/>
      <c r="P25" s="11"/>
    </row>
    <row r="26" spans="1:16" ht="12.75">
      <c r="A26" s="12" t="s">
        <v>26</v>
      </c>
      <c r="B26" s="17">
        <v>8461288.76</v>
      </c>
      <c r="C26" s="17">
        <v>8804399.17</v>
      </c>
      <c r="D26" s="17">
        <v>8918726.11</v>
      </c>
      <c r="E26" s="17">
        <v>19906069.14</v>
      </c>
      <c r="F26" s="17">
        <v>11073519.3</v>
      </c>
      <c r="G26" s="17">
        <v>9356938.500000002</v>
      </c>
      <c r="H26" s="17">
        <v>8854940.94</v>
      </c>
      <c r="I26" s="17">
        <v>10035453.650000004</v>
      </c>
      <c r="J26" s="17">
        <v>11057187.239999998</v>
      </c>
      <c r="K26" s="17">
        <v>10961916.79</v>
      </c>
      <c r="L26" s="17">
        <v>10210977.09</v>
      </c>
      <c r="M26" s="17">
        <v>12155885.390000008</v>
      </c>
      <c r="N26" s="44">
        <f t="shared" si="2"/>
        <v>129797302.08000001</v>
      </c>
      <c r="O26" s="9"/>
      <c r="P26" s="11"/>
    </row>
    <row r="27" spans="1:15" ht="13.5" thickBot="1">
      <c r="A27" s="18" t="s">
        <v>37</v>
      </c>
      <c r="B27" s="19">
        <v>105047621.50521417</v>
      </c>
      <c r="C27" s="19">
        <v>116973945.3499935</v>
      </c>
      <c r="D27" s="19">
        <v>251020767.68354857</v>
      </c>
      <c r="E27" s="19">
        <v>246771829.53660658</v>
      </c>
      <c r="F27" s="19">
        <v>180074247.7078439</v>
      </c>
      <c r="G27" s="19">
        <v>244202300.27803215</v>
      </c>
      <c r="H27" s="19">
        <v>390444488.14727414</v>
      </c>
      <c r="I27" s="19">
        <v>152831234.24335855</v>
      </c>
      <c r="J27" s="19">
        <v>171371790.39761963</v>
      </c>
      <c r="K27" s="19">
        <v>171688163.7491811</v>
      </c>
      <c r="L27" s="19">
        <v>379455661.7429259</v>
      </c>
      <c r="M27" s="19">
        <v>464027313.1645471</v>
      </c>
      <c r="N27" s="45">
        <f t="shared" si="2"/>
        <v>2873909363.506145</v>
      </c>
      <c r="O27" s="20"/>
    </row>
    <row r="28" spans="2:3" ht="12.75">
      <c r="B28" s="4"/>
      <c r="C28" s="4"/>
    </row>
    <row r="29" spans="1:13" ht="12.75">
      <c r="A29" s="21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2" ht="12.75">
      <c r="A30" s="21" t="s">
        <v>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3" spans="2:8" ht="12.75">
      <c r="B33" s="23"/>
      <c r="C33" s="23"/>
      <c r="D33" s="23"/>
      <c r="E33" s="23"/>
      <c r="F33" s="23"/>
      <c r="G33" s="23"/>
      <c r="H33" s="23"/>
    </row>
  </sheetData>
  <sheetProtection sheet="1"/>
  <mergeCells count="3">
    <mergeCell ref="A8:N8"/>
    <mergeCell ref="A9:N9"/>
    <mergeCell ref="A10:N10"/>
  </mergeCells>
  <printOptions/>
  <pageMargins left="0.7" right="0.7" top="0.75" bottom="0.75" header="0.3" footer="0.3"/>
  <pageSetup orientation="portrait" paperSize="9"/>
  <ignoredErrors>
    <ignoredError sqref="B22:M22" formulaRange="1"/>
    <ignoredError sqref="N22" formula="1" formulaRange="1"/>
    <ignoredError sqref="N16:N21 N23:N2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9.7109375" style="3" customWidth="1"/>
    <col min="2" max="13" width="18.57421875" style="3" bestFit="1" customWidth="1"/>
    <col min="14" max="14" width="19.57421875" style="3" bestFit="1" customWidth="1"/>
    <col min="15" max="15" width="17.28125" style="5" bestFit="1" customWidth="1"/>
    <col min="16" max="104" width="11.421875" style="5" customWidth="1"/>
    <col min="105" max="16384" width="11.421875" style="3" customWidth="1"/>
  </cols>
  <sheetData>
    <row r="1" spans="2:14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54" t="s">
        <v>32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2.75">
      <c r="A9" s="54" t="s">
        <v>42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>
      <c r="A10" s="54" t="s">
        <v>34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5" ht="13.5" thickBot="1">
      <c r="A11" s="6"/>
      <c r="B11" s="7"/>
      <c r="C11" s="7"/>
      <c r="D11" s="8"/>
      <c r="E11" s="8"/>
      <c r="F11" s="7"/>
      <c r="G11" s="7"/>
      <c r="H11" s="7"/>
      <c r="I11" s="7"/>
      <c r="J11" s="7"/>
      <c r="K11" s="7"/>
      <c r="L11" s="7"/>
      <c r="M11" s="7"/>
      <c r="N11" s="7"/>
      <c r="O11" s="9"/>
    </row>
    <row r="12" spans="1:15" ht="13.5" thickBot="1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  <c r="L12" s="2" t="s">
        <v>12</v>
      </c>
      <c r="M12" s="2" t="s">
        <v>13</v>
      </c>
      <c r="N12" s="2" t="s">
        <v>14</v>
      </c>
      <c r="O12" s="9"/>
    </row>
    <row r="13" spans="1:16" ht="13.5" thickBot="1">
      <c r="A13" s="10" t="s">
        <v>15</v>
      </c>
      <c r="B13" s="41">
        <f aca="true" t="shared" si="0" ref="B13:N13">+B15+B16+B19+B22+B27</f>
        <v>23340077462.989998</v>
      </c>
      <c r="C13" s="41">
        <f t="shared" si="0"/>
        <v>21902820025.689655</v>
      </c>
      <c r="D13" s="41">
        <f t="shared" si="0"/>
        <v>43364729765.630005</v>
      </c>
      <c r="E13" s="41">
        <f t="shared" si="0"/>
        <v>32062759898.859993</v>
      </c>
      <c r="F13" s="41">
        <f t="shared" si="0"/>
        <v>26544155020.169994</v>
      </c>
      <c r="G13" s="41">
        <f t="shared" si="0"/>
        <v>36143148752.619995</v>
      </c>
      <c r="H13" s="41">
        <f t="shared" si="0"/>
        <v>42210468392.70999</v>
      </c>
      <c r="I13" s="41">
        <f t="shared" si="0"/>
        <v>42983504273.91001</v>
      </c>
      <c r="J13" s="41">
        <f t="shared" si="0"/>
        <v>45489326840.78</v>
      </c>
      <c r="K13" s="41">
        <f t="shared" si="0"/>
        <v>48506771476.23999</v>
      </c>
      <c r="L13" s="41">
        <f t="shared" si="0"/>
        <v>51526789534.229996</v>
      </c>
      <c r="M13" s="41">
        <f t="shared" si="0"/>
        <v>61550749691.13</v>
      </c>
      <c r="N13" s="42">
        <f t="shared" si="0"/>
        <v>475625301134.95966</v>
      </c>
      <c r="O13" s="9"/>
      <c r="P13" s="11"/>
    </row>
    <row r="14" spans="1:15" ht="12.7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9"/>
    </row>
    <row r="15" spans="1:16" ht="12.75">
      <c r="A15" s="15" t="s">
        <v>39</v>
      </c>
      <c r="B15" s="16">
        <v>5240803100.57</v>
      </c>
      <c r="C15" s="16">
        <v>3850946819.62</v>
      </c>
      <c r="D15" s="16">
        <v>26903614294.53</v>
      </c>
      <c r="E15" s="16">
        <v>10489461100.1</v>
      </c>
      <c r="F15" s="16">
        <v>5263441033.11</v>
      </c>
      <c r="G15" s="16">
        <v>9774202397.87</v>
      </c>
      <c r="H15" s="16">
        <v>8763876180.56</v>
      </c>
      <c r="I15" s="16">
        <v>9020002945.83</v>
      </c>
      <c r="J15" s="16">
        <v>10330717391.8</v>
      </c>
      <c r="K15" s="16">
        <v>9309767524.93</v>
      </c>
      <c r="L15" s="16">
        <v>9862628846.57</v>
      </c>
      <c r="M15" s="16">
        <v>11473925484.2</v>
      </c>
      <c r="N15" s="43">
        <f>+SUM(B15:M15)</f>
        <v>120283387119.69002</v>
      </c>
      <c r="O15" s="9"/>
      <c r="P15" s="11"/>
    </row>
    <row r="16" spans="1:15" ht="12.75">
      <c r="A16" s="15" t="s">
        <v>38</v>
      </c>
      <c r="B16" s="16">
        <f>+SUM(B17:B18)</f>
        <v>14918889709.003458</v>
      </c>
      <c r="C16" s="16">
        <f aca="true" t="shared" si="1" ref="C16:M16">+SUM(C17:C18)</f>
        <v>15283927563.495684</v>
      </c>
      <c r="D16" s="16">
        <f t="shared" si="1"/>
        <v>13238661468.900023</v>
      </c>
      <c r="E16" s="16">
        <f t="shared" si="1"/>
        <v>17713658652.435287</v>
      </c>
      <c r="F16" s="16">
        <f t="shared" si="1"/>
        <v>16977766483.495802</v>
      </c>
      <c r="G16" s="16">
        <f t="shared" si="1"/>
        <v>20830822885.58709</v>
      </c>
      <c r="H16" s="16">
        <f t="shared" si="1"/>
        <v>24607271365.493088</v>
      </c>
      <c r="I16" s="16">
        <f t="shared" si="1"/>
        <v>25016929244.52507</v>
      </c>
      <c r="J16" s="16">
        <f t="shared" si="1"/>
        <v>25829728166.45004</v>
      </c>
      <c r="K16" s="16">
        <f t="shared" si="1"/>
        <v>28953121378.504837</v>
      </c>
      <c r="L16" s="16">
        <f t="shared" si="1"/>
        <v>32477487958.28038</v>
      </c>
      <c r="M16" s="16">
        <f t="shared" si="1"/>
        <v>36338673175.93354</v>
      </c>
      <c r="N16" s="43">
        <f>+N17+N18</f>
        <v>272186938052.1043</v>
      </c>
      <c r="O16" s="9"/>
    </row>
    <row r="17" spans="1:16" ht="12.75">
      <c r="A17" s="12" t="s">
        <v>16</v>
      </c>
      <c r="B17" s="17">
        <v>13200581873.57</v>
      </c>
      <c r="C17" s="17">
        <v>13869492732.83</v>
      </c>
      <c r="D17" s="17">
        <v>11571070251.22</v>
      </c>
      <c r="E17" s="17">
        <v>16099407889.67</v>
      </c>
      <c r="F17" s="17">
        <v>15057917272.58</v>
      </c>
      <c r="G17" s="17">
        <v>18030427648.41</v>
      </c>
      <c r="H17" s="17">
        <v>19123370267.1</v>
      </c>
      <c r="I17" s="17">
        <v>19806813556.77</v>
      </c>
      <c r="J17" s="17">
        <v>19968163520.78</v>
      </c>
      <c r="K17" s="17">
        <v>22462695820.22</v>
      </c>
      <c r="L17" s="17">
        <v>26562725018.54</v>
      </c>
      <c r="M17" s="17">
        <v>30322203987.89</v>
      </c>
      <c r="N17" s="44">
        <f aca="true" t="shared" si="2" ref="N17:N27">+SUM(B17:M17)</f>
        <v>226074869839.58002</v>
      </c>
      <c r="O17" s="9"/>
      <c r="P17" s="11"/>
    </row>
    <row r="18" spans="1:15" ht="12.75">
      <c r="A18" s="12" t="s">
        <v>17</v>
      </c>
      <c r="B18" s="17">
        <v>1718307835.4334579</v>
      </c>
      <c r="C18" s="17">
        <v>1414434830.6656833</v>
      </c>
      <c r="D18" s="17">
        <v>1667591217.6800227</v>
      </c>
      <c r="E18" s="17">
        <v>1614250762.7652862</v>
      </c>
      <c r="F18" s="17">
        <v>1919849210.9158015</v>
      </c>
      <c r="G18" s="17">
        <v>2800395237.17709</v>
      </c>
      <c r="H18" s="17">
        <v>5483901098.39309</v>
      </c>
      <c r="I18" s="17">
        <v>5210115687.755072</v>
      </c>
      <c r="J18" s="17">
        <v>5861564645.67004</v>
      </c>
      <c r="K18" s="17">
        <v>6490425558.284837</v>
      </c>
      <c r="L18" s="17">
        <v>5914762939.740377</v>
      </c>
      <c r="M18" s="17">
        <v>6016469188.043542</v>
      </c>
      <c r="N18" s="44">
        <f t="shared" si="2"/>
        <v>46112068212.52429</v>
      </c>
      <c r="O18" s="9"/>
    </row>
    <row r="19" spans="1:15" ht="12.75">
      <c r="A19" s="15" t="s">
        <v>18</v>
      </c>
      <c r="B19" s="16">
        <f>+SUM(B20:B21)</f>
        <v>1525509170.5481532</v>
      </c>
      <c r="C19" s="16">
        <f aca="true" t="shared" si="3" ref="C19:M19">+SUM(C20:C21)</f>
        <v>1381116407.1398118</v>
      </c>
      <c r="D19" s="16">
        <f t="shared" si="3"/>
        <v>1592784607.507743</v>
      </c>
      <c r="E19" s="16">
        <f t="shared" si="3"/>
        <v>1565972147.273615</v>
      </c>
      <c r="F19" s="16">
        <f t="shared" si="3"/>
        <v>1845954693.3947477</v>
      </c>
      <c r="G19" s="16">
        <f t="shared" si="3"/>
        <v>2985824983.5530477</v>
      </c>
      <c r="H19" s="16">
        <f t="shared" si="3"/>
        <v>5292382547.313969</v>
      </c>
      <c r="I19" s="16">
        <f t="shared" si="3"/>
        <v>5086868699.309918</v>
      </c>
      <c r="J19" s="16">
        <f t="shared" si="3"/>
        <v>6015914234.64499</v>
      </c>
      <c r="K19" s="16">
        <f t="shared" si="3"/>
        <v>6622585037.848583</v>
      </c>
      <c r="L19" s="16">
        <f t="shared" si="3"/>
        <v>5934758142.775934</v>
      </c>
      <c r="M19" s="16">
        <f t="shared" si="3"/>
        <v>6148412799.056514</v>
      </c>
      <c r="N19" s="43">
        <f>+N20+N21</f>
        <v>45998083470.36702</v>
      </c>
      <c r="O19" s="9"/>
    </row>
    <row r="20" spans="1:15" ht="12.75">
      <c r="A20" s="12" t="s">
        <v>19</v>
      </c>
      <c r="B20" s="17">
        <v>1427485723.7459981</v>
      </c>
      <c r="C20" s="17">
        <v>1273374700.4357493</v>
      </c>
      <c r="D20" s="17">
        <v>1487651067.242991</v>
      </c>
      <c r="E20" s="17">
        <v>1472423147.034401</v>
      </c>
      <c r="F20" s="17">
        <v>1731720491.2357757</v>
      </c>
      <c r="G20" s="17">
        <v>2828349385.2903657</v>
      </c>
      <c r="H20" s="17">
        <v>5027898360.507557</v>
      </c>
      <c r="I20" s="17">
        <v>4821428098.572744</v>
      </c>
      <c r="J20" s="17">
        <v>5674845639.37569</v>
      </c>
      <c r="K20" s="17">
        <v>6216151708.146862</v>
      </c>
      <c r="L20" s="17">
        <v>5655679003.536577</v>
      </c>
      <c r="M20" s="17">
        <v>5780939380.65117</v>
      </c>
      <c r="N20" s="44">
        <f t="shared" si="2"/>
        <v>43397946705.77588</v>
      </c>
      <c r="O20" s="9"/>
    </row>
    <row r="21" spans="1:15" ht="12.75">
      <c r="A21" s="12" t="s">
        <v>20</v>
      </c>
      <c r="B21" s="17">
        <v>98023446.80215491</v>
      </c>
      <c r="C21" s="17">
        <v>107741706.70406249</v>
      </c>
      <c r="D21" s="17">
        <v>105133540.26475184</v>
      </c>
      <c r="E21" s="17">
        <v>93549000.2392139</v>
      </c>
      <c r="F21" s="17">
        <v>114234202.15897207</v>
      </c>
      <c r="G21" s="17">
        <v>157475598.26268175</v>
      </c>
      <c r="H21" s="17">
        <v>264484186.80641127</v>
      </c>
      <c r="I21" s="17">
        <v>265440600.73717412</v>
      </c>
      <c r="J21" s="17">
        <v>341068595.2692997</v>
      </c>
      <c r="K21" s="17">
        <v>406433329.70172125</v>
      </c>
      <c r="L21" s="17">
        <v>279079139.2393571</v>
      </c>
      <c r="M21" s="17">
        <v>367473418.4053436</v>
      </c>
      <c r="N21" s="44">
        <f t="shared" si="2"/>
        <v>2600136764.591144</v>
      </c>
      <c r="O21" s="9"/>
    </row>
    <row r="22" spans="1:15" ht="12.75">
      <c r="A22" s="15" t="s">
        <v>21</v>
      </c>
      <c r="B22" s="16">
        <f>+SUM(B23:B26)</f>
        <v>1454895977.3</v>
      </c>
      <c r="C22" s="16">
        <f aca="true" t="shared" si="4" ref="C22:M22">+SUM(C23:C26)</f>
        <v>1319496326.96</v>
      </c>
      <c r="D22" s="16">
        <f t="shared" si="4"/>
        <v>1520735335.98</v>
      </c>
      <c r="E22" s="16">
        <f t="shared" si="4"/>
        <v>2145675959.57</v>
      </c>
      <c r="F22" s="16">
        <f t="shared" si="4"/>
        <v>2341603385.92</v>
      </c>
      <c r="G22" s="16">
        <f t="shared" si="4"/>
        <v>2293279684.29</v>
      </c>
      <c r="H22" s="16">
        <f t="shared" si="4"/>
        <v>2576042841.3900003</v>
      </c>
      <c r="I22" s="16">
        <f t="shared" si="4"/>
        <v>2661762966.7999997</v>
      </c>
      <c r="J22" s="16">
        <f t="shared" si="4"/>
        <v>3030810026.81</v>
      </c>
      <c r="K22" s="16">
        <f t="shared" si="4"/>
        <v>2886731550.3199997</v>
      </c>
      <c r="L22" s="16">
        <f t="shared" si="4"/>
        <v>2929009289.81</v>
      </c>
      <c r="M22" s="16">
        <f t="shared" si="4"/>
        <v>6573269345.11</v>
      </c>
      <c r="N22" s="43">
        <f>+SUM(N23:N26)</f>
        <v>31733312690.26</v>
      </c>
      <c r="O22" s="9"/>
    </row>
    <row r="23" spans="1:16" ht="12.75">
      <c r="A23" s="12" t="s">
        <v>22</v>
      </c>
      <c r="B23" s="17">
        <v>64898745.58</v>
      </c>
      <c r="C23" s="17">
        <v>45606417.29</v>
      </c>
      <c r="D23" s="17">
        <v>121176988.47</v>
      </c>
      <c r="E23" s="17">
        <v>510759734.69</v>
      </c>
      <c r="F23" s="17">
        <v>611962675.63</v>
      </c>
      <c r="G23" s="17">
        <v>636513073.79</v>
      </c>
      <c r="H23" s="17">
        <v>688811232.86</v>
      </c>
      <c r="I23" s="17">
        <v>785960217.72</v>
      </c>
      <c r="J23" s="17">
        <v>990244561.43</v>
      </c>
      <c r="K23" s="17">
        <v>844973428.44</v>
      </c>
      <c r="L23" s="17">
        <v>1018446504.85</v>
      </c>
      <c r="M23" s="17">
        <v>4569127745.04</v>
      </c>
      <c r="N23" s="44">
        <f t="shared" si="2"/>
        <v>10888481325.79</v>
      </c>
      <c r="O23" s="9"/>
      <c r="P23" s="11"/>
    </row>
    <row r="24" spans="1:16" ht="12.75">
      <c r="A24" s="12" t="s">
        <v>23</v>
      </c>
      <c r="B24" s="17">
        <v>1325963355.3</v>
      </c>
      <c r="C24" s="17">
        <v>1212753466.44</v>
      </c>
      <c r="D24" s="17">
        <v>1332516842.66</v>
      </c>
      <c r="E24" s="17">
        <v>1566375941.98</v>
      </c>
      <c r="F24" s="17">
        <v>1620352450.06</v>
      </c>
      <c r="G24" s="17">
        <v>1562368595.54</v>
      </c>
      <c r="H24" s="17">
        <v>1781559004.83</v>
      </c>
      <c r="I24" s="17">
        <v>1759005524.95</v>
      </c>
      <c r="J24" s="17">
        <v>1867945586.81</v>
      </c>
      <c r="K24" s="17">
        <v>1948724471.85</v>
      </c>
      <c r="L24" s="17">
        <v>1777684040.83</v>
      </c>
      <c r="M24" s="17">
        <v>1881192961.85</v>
      </c>
      <c r="N24" s="44">
        <f t="shared" si="2"/>
        <v>19636442243.1</v>
      </c>
      <c r="O24" s="9"/>
      <c r="P24" s="11"/>
    </row>
    <row r="25" spans="1:16" ht="12.75">
      <c r="A25" s="12" t="s">
        <v>25</v>
      </c>
      <c r="B25" s="17">
        <v>51086351.94</v>
      </c>
      <c r="C25" s="17">
        <v>50179594.72</v>
      </c>
      <c r="D25" s="17">
        <v>57467239.73</v>
      </c>
      <c r="E25" s="17">
        <v>57163606.62</v>
      </c>
      <c r="F25" s="17">
        <v>96364775.77</v>
      </c>
      <c r="G25" s="17">
        <v>81313977.79</v>
      </c>
      <c r="H25" s="17">
        <v>91092399.26</v>
      </c>
      <c r="I25" s="17">
        <v>102574158.22</v>
      </c>
      <c r="J25" s="17">
        <v>158208797.75</v>
      </c>
      <c r="K25" s="17">
        <v>77646866.2</v>
      </c>
      <c r="L25" s="17">
        <v>117391225.76</v>
      </c>
      <c r="M25" s="17">
        <v>105780706.1</v>
      </c>
      <c r="N25" s="44">
        <f t="shared" si="2"/>
        <v>1046269699.86</v>
      </c>
      <c r="O25" s="9"/>
      <c r="P25" s="11"/>
    </row>
    <row r="26" spans="1:16" ht="12.75">
      <c r="A26" s="12" t="s">
        <v>26</v>
      </c>
      <c r="B26" s="17">
        <v>12947524.48</v>
      </c>
      <c r="C26" s="17">
        <v>10956848.51</v>
      </c>
      <c r="D26" s="17">
        <v>9574265.12</v>
      </c>
      <c r="E26" s="17">
        <v>11376676.28</v>
      </c>
      <c r="F26" s="17">
        <v>12923484.46</v>
      </c>
      <c r="G26" s="17">
        <v>13084037.17</v>
      </c>
      <c r="H26" s="17">
        <v>14580204.44</v>
      </c>
      <c r="I26" s="17">
        <v>14223065.91</v>
      </c>
      <c r="J26" s="17">
        <v>14411080.82</v>
      </c>
      <c r="K26" s="17">
        <v>15386783.83</v>
      </c>
      <c r="L26" s="17">
        <v>15487518.37</v>
      </c>
      <c r="M26" s="17">
        <v>17167932.12</v>
      </c>
      <c r="N26" s="44">
        <f t="shared" si="2"/>
        <v>162119421.51</v>
      </c>
      <c r="O26" s="9"/>
      <c r="P26" s="11"/>
    </row>
    <row r="27" spans="1:15" ht="13.5" thickBot="1">
      <c r="A27" s="18" t="s">
        <v>37</v>
      </c>
      <c r="B27" s="19">
        <v>199979505.56838936</v>
      </c>
      <c r="C27" s="19">
        <v>67332908.47415838</v>
      </c>
      <c r="D27" s="19">
        <v>108934058.71223442</v>
      </c>
      <c r="E27" s="19">
        <v>147992039.48109597</v>
      </c>
      <c r="F27" s="19">
        <v>115389424.24944785</v>
      </c>
      <c r="G27" s="19">
        <v>259018801.31985715</v>
      </c>
      <c r="H27" s="19">
        <v>970895457.9529448</v>
      </c>
      <c r="I27" s="19">
        <v>1197940417.445015</v>
      </c>
      <c r="J27" s="19">
        <v>282157021.0749744</v>
      </c>
      <c r="K27" s="19">
        <v>734565984.6365739</v>
      </c>
      <c r="L27" s="19">
        <v>322905296.7936863</v>
      </c>
      <c r="M27" s="19">
        <v>1016468886.8299417</v>
      </c>
      <c r="N27" s="45">
        <f t="shared" si="2"/>
        <v>5423579802.538319</v>
      </c>
      <c r="O27" s="20"/>
    </row>
    <row r="28" spans="2:3" ht="12.75">
      <c r="B28" s="4"/>
      <c r="C28" s="4"/>
    </row>
    <row r="29" spans="1:13" ht="12.75">
      <c r="A29" s="21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2" ht="12.75">
      <c r="A30" s="21" t="s">
        <v>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3" spans="2:8" ht="12.75">
      <c r="B33" s="23"/>
      <c r="C33" s="23"/>
      <c r="D33" s="23"/>
      <c r="E33" s="23"/>
      <c r="F33" s="23"/>
      <c r="G33" s="23"/>
      <c r="H33" s="23"/>
    </row>
    <row r="36" ht="12.75">
      <c r="B36" s="23"/>
    </row>
    <row r="39" ht="12.75">
      <c r="B39" s="4"/>
    </row>
  </sheetData>
  <sheetProtection sheet="1"/>
  <mergeCells count="3">
    <mergeCell ref="A8:N8"/>
    <mergeCell ref="A9:N9"/>
    <mergeCell ref="A10:N10"/>
  </mergeCells>
  <printOptions/>
  <pageMargins left="0.7" right="0.7" top="0.75" bottom="0.75" header="0.3" footer="0.3"/>
  <pageSetup orientation="portrait" paperSize="9"/>
  <ignoredErrors>
    <ignoredError sqref="N16 N19 N22" formula="1"/>
    <ignoredError sqref="M22 B22:G22 H22:L22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9.421875" style="3" customWidth="1"/>
    <col min="2" max="3" width="18.57421875" style="3" bestFit="1" customWidth="1"/>
    <col min="4" max="4" width="19.57421875" style="3" bestFit="1" customWidth="1"/>
    <col min="5" max="8" width="18.57421875" style="3" bestFit="1" customWidth="1"/>
    <col min="9" max="9" width="19.57421875" style="3" customWidth="1"/>
    <col min="10" max="13" width="19.57421875" style="3" bestFit="1" customWidth="1"/>
    <col min="14" max="14" width="21.28125" style="3" bestFit="1" customWidth="1"/>
    <col min="15" max="15" width="17.28125" style="5" bestFit="1" customWidth="1"/>
    <col min="16" max="104" width="11.421875" style="5" customWidth="1"/>
    <col min="105" max="16384" width="11.421875" style="3" customWidth="1"/>
  </cols>
  <sheetData>
    <row r="1" spans="2:14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54" t="s">
        <v>32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2.75">
      <c r="A9" s="54" t="s">
        <v>43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>
      <c r="A10" s="54" t="s">
        <v>34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5" ht="13.5" thickBot="1">
      <c r="A11" s="6"/>
      <c r="B11" s="7"/>
      <c r="C11" s="7"/>
      <c r="D11" s="8"/>
      <c r="E11" s="8"/>
      <c r="F11" s="7"/>
      <c r="G11" s="7"/>
      <c r="H11" s="7"/>
      <c r="I11" s="7"/>
      <c r="J11" s="7"/>
      <c r="K11" s="7"/>
      <c r="L11" s="7"/>
      <c r="M11" s="7"/>
      <c r="N11" s="7"/>
      <c r="O11" s="9"/>
    </row>
    <row r="12" spans="1:15" ht="13.5" thickBot="1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  <c r="L12" s="2" t="s">
        <v>12</v>
      </c>
      <c r="M12" s="2" t="s">
        <v>13</v>
      </c>
      <c r="N12" s="2" t="s">
        <v>14</v>
      </c>
      <c r="O12" s="9"/>
    </row>
    <row r="13" spans="1:16" ht="13.5" thickBot="1">
      <c r="A13" s="10" t="s">
        <v>15</v>
      </c>
      <c r="B13" s="41">
        <f aca="true" t="shared" si="0" ref="B13:G13">+B15+B16+B19+B22+B27</f>
        <v>45148311058.88999</v>
      </c>
      <c r="C13" s="41">
        <f t="shared" si="0"/>
        <v>47563295922.1</v>
      </c>
      <c r="D13" s="41">
        <f t="shared" si="0"/>
        <v>108193613648.03001</v>
      </c>
      <c r="E13" s="41">
        <f t="shared" si="0"/>
        <v>77677278097.57999</v>
      </c>
      <c r="F13" s="41">
        <f t="shared" si="0"/>
        <v>72615001091.42</v>
      </c>
      <c r="G13" s="41">
        <f t="shared" si="0"/>
        <v>87642325306.63</v>
      </c>
      <c r="H13" s="41">
        <f aca="true" t="shared" si="1" ref="H13:N13">+H15+H16+H19+H22+H27</f>
        <v>95869211407.77</v>
      </c>
      <c r="I13" s="41">
        <f t="shared" si="1"/>
        <v>104151353886.11002</v>
      </c>
      <c r="J13" s="41">
        <f t="shared" si="1"/>
        <v>113968103697.04004</v>
      </c>
      <c r="K13" s="41">
        <f t="shared" si="1"/>
        <v>119521092651.01</v>
      </c>
      <c r="L13" s="41">
        <f t="shared" si="1"/>
        <v>137398768291.54004</v>
      </c>
      <c r="M13" s="41">
        <f t="shared" si="1"/>
        <v>159249312692.56998</v>
      </c>
      <c r="N13" s="42">
        <f t="shared" si="1"/>
        <v>1168997667750.69</v>
      </c>
      <c r="O13" s="9"/>
      <c r="P13" s="11"/>
    </row>
    <row r="14" spans="1:15" ht="12.7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9"/>
    </row>
    <row r="15" spans="1:16" ht="12.75">
      <c r="A15" s="15" t="s">
        <v>39</v>
      </c>
      <c r="B15" s="16">
        <v>8742027698.96</v>
      </c>
      <c r="C15" s="16">
        <v>7496979613.07</v>
      </c>
      <c r="D15" s="16">
        <v>48125603865.17</v>
      </c>
      <c r="E15" s="16">
        <v>19068958077</v>
      </c>
      <c r="F15" s="16">
        <v>10845773266.07</v>
      </c>
      <c r="G15" s="16">
        <v>18581887447.35</v>
      </c>
      <c r="H15" s="16">
        <v>18032037923.33</v>
      </c>
      <c r="I15" s="16">
        <v>18559080775.34</v>
      </c>
      <c r="J15" s="16">
        <v>22056040565.66</v>
      </c>
      <c r="K15" s="16">
        <v>18918469429.84</v>
      </c>
      <c r="L15" s="16">
        <v>22067819948.77</v>
      </c>
      <c r="M15" s="16">
        <v>24903904337.39</v>
      </c>
      <c r="N15" s="43">
        <f>+SUM(B15:M15)</f>
        <v>237398582947.95</v>
      </c>
      <c r="O15" s="9"/>
      <c r="P15" s="11"/>
    </row>
    <row r="16" spans="1:15" ht="12.75">
      <c r="A16" s="15" t="s">
        <v>38</v>
      </c>
      <c r="B16" s="16">
        <f>+SUM(B17:B18)</f>
        <v>28245980711.783035</v>
      </c>
      <c r="C16" s="16">
        <f>+SUM(C17:C18)</f>
        <v>30992647192.547455</v>
      </c>
      <c r="D16" s="16">
        <f aca="true" t="shared" si="2" ref="D16:J16">SUM(D17:D18)</f>
        <v>39940359455.49844</v>
      </c>
      <c r="E16" s="16">
        <f t="shared" si="2"/>
        <v>42614525646.07144</v>
      </c>
      <c r="F16" s="16">
        <f t="shared" si="2"/>
        <v>46090737154.6882</v>
      </c>
      <c r="G16" s="16">
        <f t="shared" si="2"/>
        <v>50753529468.218956</v>
      </c>
      <c r="H16" s="16">
        <f t="shared" si="2"/>
        <v>58083492845.19992</v>
      </c>
      <c r="I16" s="16">
        <f t="shared" si="2"/>
        <v>65878436464.95222</v>
      </c>
      <c r="J16" s="16">
        <f t="shared" si="2"/>
        <v>70232328345.47366</v>
      </c>
      <c r="K16" s="16">
        <f>SUM(K17:K18)</f>
        <v>75159693756.75835</v>
      </c>
      <c r="L16" s="16">
        <f>SUM(L17:L18)</f>
        <v>88490798608.13293</v>
      </c>
      <c r="M16" s="16">
        <f>SUM(M17:M18)</f>
        <v>106260177501.78455</v>
      </c>
      <c r="N16" s="43">
        <f>+N17+N18</f>
        <v>702742707151.1091</v>
      </c>
      <c r="O16" s="9"/>
    </row>
    <row r="17" spans="1:16" ht="12.75">
      <c r="A17" s="12" t="s">
        <v>16</v>
      </c>
      <c r="B17" s="17">
        <v>22876434460.29</v>
      </c>
      <c r="C17" s="17">
        <v>25044913531.68</v>
      </c>
      <c r="D17" s="17">
        <v>30295468419.44</v>
      </c>
      <c r="E17" s="17">
        <v>33408717495.41</v>
      </c>
      <c r="F17" s="17">
        <v>38229967809.68</v>
      </c>
      <c r="G17" s="17">
        <v>41316896689.03</v>
      </c>
      <c r="H17" s="17">
        <v>47994007441.25</v>
      </c>
      <c r="I17" s="17">
        <v>55959978628.72</v>
      </c>
      <c r="J17" s="17">
        <v>60740229585.96</v>
      </c>
      <c r="K17" s="17">
        <v>65264779121.59</v>
      </c>
      <c r="L17" s="17">
        <v>78435043456.35</v>
      </c>
      <c r="M17" s="17">
        <v>97538947801.33</v>
      </c>
      <c r="N17" s="44">
        <f aca="true" t="shared" si="3" ref="N17:N27">+SUM(B17:M17)</f>
        <v>597105384440.73</v>
      </c>
      <c r="O17" s="9"/>
      <c r="P17" s="11"/>
    </row>
    <row r="18" spans="1:15" ht="12.75">
      <c r="A18" s="12" t="s">
        <v>17</v>
      </c>
      <c r="B18" s="17">
        <v>5369546251.493032</v>
      </c>
      <c r="C18" s="17">
        <v>5947733660.867455</v>
      </c>
      <c r="D18" s="17">
        <v>9644891036.058443</v>
      </c>
      <c r="E18" s="17">
        <v>9205808150.661444</v>
      </c>
      <c r="F18" s="17">
        <v>7860769345.008204</v>
      </c>
      <c r="G18" s="17">
        <v>9436632779.188957</v>
      </c>
      <c r="H18" s="17">
        <v>10089485403.94992</v>
      </c>
      <c r="I18" s="17">
        <v>9918457836.232214</v>
      </c>
      <c r="J18" s="17">
        <v>9492098759.51366</v>
      </c>
      <c r="K18" s="17">
        <v>9894914635.168346</v>
      </c>
      <c r="L18" s="17">
        <v>10055755151.782928</v>
      </c>
      <c r="M18" s="17">
        <v>8721229700.454536</v>
      </c>
      <c r="N18" s="44">
        <f t="shared" si="3"/>
        <v>105637322710.37915</v>
      </c>
      <c r="O18" s="9"/>
    </row>
    <row r="19" spans="1:15" ht="12.75">
      <c r="A19" s="15" t="s">
        <v>18</v>
      </c>
      <c r="B19" s="16">
        <f>+SUM(B20:B21)</f>
        <v>5326925111.516627</v>
      </c>
      <c r="C19" s="16">
        <f>+SUM(C20:C21)</f>
        <v>5944774632.713176</v>
      </c>
      <c r="D19" s="16">
        <f aca="true" t="shared" si="4" ref="D19:J19">SUM(D20:D21)</f>
        <v>9884830707.20694</v>
      </c>
      <c r="E19" s="16">
        <f t="shared" si="4"/>
        <v>8382534314.539351</v>
      </c>
      <c r="F19" s="16">
        <f t="shared" si="4"/>
        <v>7379370496.361447</v>
      </c>
      <c r="G19" s="16">
        <f t="shared" si="4"/>
        <v>8355160807.822015</v>
      </c>
      <c r="H19" s="16">
        <f t="shared" si="4"/>
        <v>9040287229.715647</v>
      </c>
      <c r="I19" s="16">
        <f t="shared" si="4"/>
        <v>9043584804.598337</v>
      </c>
      <c r="J19" s="16">
        <f t="shared" si="4"/>
        <v>9235500646.414108</v>
      </c>
      <c r="K19" s="16">
        <f>SUM(K20:K21)</f>
        <v>9123731801.1137</v>
      </c>
      <c r="L19" s="16">
        <f>SUM(L20:L21)</f>
        <v>9044917612.283697</v>
      </c>
      <c r="M19" s="16">
        <f>SUM(M20:M21)</f>
        <v>7995655465.248986</v>
      </c>
      <c r="N19" s="43">
        <f>+N20+N21</f>
        <v>98757273629.53403</v>
      </c>
      <c r="O19" s="9"/>
    </row>
    <row r="20" spans="1:15" ht="12.75">
      <c r="A20" s="12" t="s">
        <v>19</v>
      </c>
      <c r="B20" s="17">
        <v>5066910724.170762</v>
      </c>
      <c r="C20" s="17">
        <v>5674646023.574729</v>
      </c>
      <c r="D20" s="17">
        <v>9384825476.650227</v>
      </c>
      <c r="E20" s="17">
        <v>7889251743.73275</v>
      </c>
      <c r="F20" s="17">
        <v>6966592685.29053</v>
      </c>
      <c r="G20" s="17">
        <v>7868487044.568622</v>
      </c>
      <c r="H20" s="17">
        <v>8533000628.581404</v>
      </c>
      <c r="I20" s="17">
        <v>8539165828.676209</v>
      </c>
      <c r="J20" s="17">
        <v>8690355256.509546</v>
      </c>
      <c r="K20" s="17">
        <v>8626305662.658459</v>
      </c>
      <c r="L20" s="17">
        <v>8504037000.864013</v>
      </c>
      <c r="M20" s="17">
        <v>7516228782.1212225</v>
      </c>
      <c r="N20" s="44">
        <f t="shared" si="3"/>
        <v>93259806857.39847</v>
      </c>
      <c r="O20" s="9"/>
    </row>
    <row r="21" spans="1:15" ht="12.75">
      <c r="A21" s="12" t="s">
        <v>20</v>
      </c>
      <c r="B21" s="17">
        <v>260014387.34586567</v>
      </c>
      <c r="C21" s="17">
        <v>270128609.1384465</v>
      </c>
      <c r="D21" s="17">
        <v>500005230.5567126</v>
      </c>
      <c r="E21" s="17">
        <v>493282570.80660164</v>
      </c>
      <c r="F21" s="17">
        <v>412777811.0709173</v>
      </c>
      <c r="G21" s="17">
        <v>486673763.2533931</v>
      </c>
      <c r="H21" s="17">
        <v>507286601.1342424</v>
      </c>
      <c r="I21" s="17">
        <v>504418975.9221276</v>
      </c>
      <c r="J21" s="17">
        <v>545145389.9045622</v>
      </c>
      <c r="K21" s="17">
        <v>497426138.4552424</v>
      </c>
      <c r="L21" s="17">
        <v>540880611.4196849</v>
      </c>
      <c r="M21" s="17">
        <v>479426683.1277636</v>
      </c>
      <c r="N21" s="44">
        <f t="shared" si="3"/>
        <v>5497466772.135561</v>
      </c>
      <c r="O21" s="9"/>
    </row>
    <row r="22" spans="1:15" ht="12.75">
      <c r="A22" s="15" t="s">
        <v>21</v>
      </c>
      <c r="B22" s="16">
        <f aca="true" t="shared" si="5" ref="B22:H22">+SUM(B23:B26)</f>
        <v>2625561921.19</v>
      </c>
      <c r="C22" s="16">
        <f t="shared" si="5"/>
        <v>2746314132.57</v>
      </c>
      <c r="D22" s="16">
        <f t="shared" si="5"/>
        <v>8438577954.240001</v>
      </c>
      <c r="E22" s="16">
        <f t="shared" si="5"/>
        <v>7203945120.04</v>
      </c>
      <c r="F22" s="16">
        <f t="shared" si="5"/>
        <v>7872067725.01</v>
      </c>
      <c r="G22" s="16">
        <f t="shared" si="5"/>
        <v>8522526084.509999</v>
      </c>
      <c r="H22" s="16">
        <f t="shared" si="5"/>
        <v>10044387405.94</v>
      </c>
      <c r="I22" s="16">
        <f aca="true" t="shared" si="6" ref="I22:N22">+SUM(I23:I26)</f>
        <v>10333865988.91</v>
      </c>
      <c r="J22" s="16">
        <f t="shared" si="6"/>
        <v>11668478793.650002</v>
      </c>
      <c r="K22" s="16">
        <f t="shared" si="6"/>
        <v>15669486907.250002</v>
      </c>
      <c r="L22" s="16">
        <f t="shared" si="6"/>
        <v>15653295696.39</v>
      </c>
      <c r="M22" s="16">
        <f t="shared" si="6"/>
        <v>18984762920.81</v>
      </c>
      <c r="N22" s="43">
        <f t="shared" si="6"/>
        <v>119763270650.51001</v>
      </c>
      <c r="O22" s="9"/>
    </row>
    <row r="23" spans="1:16" ht="12.75">
      <c r="A23" s="12" t="s">
        <v>22</v>
      </c>
      <c r="B23" s="17">
        <v>50110350.01</v>
      </c>
      <c r="C23" s="17">
        <v>233146474.75</v>
      </c>
      <c r="D23" s="17">
        <v>1838250061.06</v>
      </c>
      <c r="E23" s="17">
        <v>2923008101.59</v>
      </c>
      <c r="F23" s="17">
        <v>3510205787.43</v>
      </c>
      <c r="G23" s="17">
        <v>3129703448.8</v>
      </c>
      <c r="H23" s="17">
        <v>3725675535.29</v>
      </c>
      <c r="I23" s="17">
        <v>3605003438.04</v>
      </c>
      <c r="J23" s="17">
        <v>4001247178.31</v>
      </c>
      <c r="K23" s="17">
        <v>5962419069.39</v>
      </c>
      <c r="L23" s="17">
        <v>7853343754.93</v>
      </c>
      <c r="M23" s="17">
        <v>7666104886.41</v>
      </c>
      <c r="N23" s="44">
        <f t="shared" si="3"/>
        <v>44498218086.01001</v>
      </c>
      <c r="O23" s="9"/>
      <c r="P23" s="11"/>
    </row>
    <row r="24" spans="1:16" ht="12.75">
      <c r="A24" s="12" t="s">
        <v>23</v>
      </c>
      <c r="B24" s="17">
        <v>2463502896.27</v>
      </c>
      <c r="C24" s="17">
        <v>2362730868.69</v>
      </c>
      <c r="D24" s="17">
        <v>6421926834.21</v>
      </c>
      <c r="E24" s="17">
        <v>4031460186.48</v>
      </c>
      <c r="F24" s="17">
        <v>4207159630.35</v>
      </c>
      <c r="G24" s="17">
        <v>5198866073.25</v>
      </c>
      <c r="H24" s="17">
        <v>6062777151.64</v>
      </c>
      <c r="I24" s="17">
        <v>6499611057.98</v>
      </c>
      <c r="J24" s="17">
        <v>7295904471.21</v>
      </c>
      <c r="K24" s="17">
        <v>9371475049.62</v>
      </c>
      <c r="L24" s="17">
        <v>7462693207.66</v>
      </c>
      <c r="M24" s="17">
        <v>10699140262.86</v>
      </c>
      <c r="N24" s="44">
        <f t="shared" si="3"/>
        <v>72077247690.22</v>
      </c>
      <c r="O24" s="9"/>
      <c r="P24" s="11"/>
    </row>
    <row r="25" spans="1:16" ht="12.75">
      <c r="A25" s="12" t="s">
        <v>25</v>
      </c>
      <c r="B25" s="17">
        <v>94116880.48</v>
      </c>
      <c r="C25" s="17">
        <v>135011667.86</v>
      </c>
      <c r="D25" s="17">
        <v>163028105.52</v>
      </c>
      <c r="E25" s="17">
        <v>231406407.27</v>
      </c>
      <c r="F25" s="17">
        <v>139768184.55</v>
      </c>
      <c r="G25" s="17">
        <v>177551210.73</v>
      </c>
      <c r="H25" s="17">
        <v>237700179.67</v>
      </c>
      <c r="I25" s="17">
        <v>209062024.06</v>
      </c>
      <c r="J25" s="17">
        <v>348320990.51</v>
      </c>
      <c r="K25" s="17">
        <v>309880560.14</v>
      </c>
      <c r="L25" s="17">
        <v>312534599.82</v>
      </c>
      <c r="M25" s="17">
        <v>587493398.34</v>
      </c>
      <c r="N25" s="44">
        <f t="shared" si="3"/>
        <v>2945874208.9500003</v>
      </c>
      <c r="O25" s="9"/>
      <c r="P25" s="11"/>
    </row>
    <row r="26" spans="1:16" ht="12.75">
      <c r="A26" s="12" t="s">
        <v>26</v>
      </c>
      <c r="B26" s="17">
        <v>17831794.43</v>
      </c>
      <c r="C26" s="17">
        <v>15425121.27</v>
      </c>
      <c r="D26" s="17">
        <v>15372953.45</v>
      </c>
      <c r="E26" s="17">
        <v>18070424.7</v>
      </c>
      <c r="F26" s="17">
        <v>14934122.68</v>
      </c>
      <c r="G26" s="17">
        <v>16405351.73</v>
      </c>
      <c r="H26" s="17">
        <v>18234539.34</v>
      </c>
      <c r="I26" s="17">
        <v>20189468.83</v>
      </c>
      <c r="J26" s="17">
        <v>23006153.62</v>
      </c>
      <c r="K26" s="17">
        <v>25712228.1</v>
      </c>
      <c r="L26" s="17">
        <v>24724133.98</v>
      </c>
      <c r="M26" s="17">
        <v>32024373.2</v>
      </c>
      <c r="N26" s="44">
        <f t="shared" si="3"/>
        <v>241930665.32999998</v>
      </c>
      <c r="O26" s="9"/>
      <c r="P26" s="11"/>
    </row>
    <row r="27" spans="1:15" ht="13.5" thickBot="1">
      <c r="A27" s="18" t="s">
        <v>37</v>
      </c>
      <c r="B27" s="19">
        <v>207815615.44033182</v>
      </c>
      <c r="C27" s="19">
        <v>382580351.19937325</v>
      </c>
      <c r="D27" s="19">
        <v>1804241665.9146285</v>
      </c>
      <c r="E27" s="19">
        <v>407314939.9292029</v>
      </c>
      <c r="F27" s="19">
        <v>427052449.2903463</v>
      </c>
      <c r="G27" s="19">
        <v>1429221498.7290282</v>
      </c>
      <c r="H27" s="19">
        <v>669006003.5844313</v>
      </c>
      <c r="I27" s="19">
        <v>336385852.3094454</v>
      </c>
      <c r="J27" s="19">
        <v>775755345.8422518</v>
      </c>
      <c r="K27" s="19">
        <v>649710756.0479537</v>
      </c>
      <c r="L27" s="19">
        <v>2141936425.9634023</v>
      </c>
      <c r="M27" s="19">
        <v>1104812467.3364701</v>
      </c>
      <c r="N27" s="45">
        <f t="shared" si="3"/>
        <v>10335833371.586864</v>
      </c>
      <c r="O27" s="20"/>
    </row>
    <row r="28" spans="2:3" ht="12.75">
      <c r="B28" s="4"/>
      <c r="C28" s="4"/>
    </row>
    <row r="29" spans="1:13" ht="12.75">
      <c r="A29" s="21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2" ht="12.75">
      <c r="A30" s="21" t="s">
        <v>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3" spans="2:8" ht="12.75">
      <c r="B33" s="23"/>
      <c r="C33" s="23"/>
      <c r="D33" s="23"/>
      <c r="E33" s="23"/>
      <c r="F33" s="23"/>
      <c r="G33" s="23"/>
      <c r="H33" s="23"/>
    </row>
    <row r="36" ht="12.75">
      <c r="B36" s="23"/>
    </row>
    <row r="39" ht="12.75">
      <c r="B39" s="4"/>
    </row>
  </sheetData>
  <sheetProtection sheet="1"/>
  <mergeCells count="3"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portrait" r:id="rId2"/>
  <ignoredErrors>
    <ignoredError sqref="B22:M22" formulaRange="1"/>
    <ignoredError sqref="N16 N19 N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SENIAT</dc:creator>
  <cp:keywords/>
  <dc:description/>
  <cp:lastModifiedBy>Jose Gabriel Roa Ramirez</cp:lastModifiedBy>
  <dcterms:created xsi:type="dcterms:W3CDTF">2010-06-17T21:25:02Z</dcterms:created>
  <dcterms:modified xsi:type="dcterms:W3CDTF">2016-09-05T13:57:01Z</dcterms:modified>
  <cp:category/>
  <cp:version/>
  <cp:contentType/>
  <cp:contentStatus/>
</cp:coreProperties>
</file>